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drawings/drawing10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charts/chart3.xml" ContentType="application/vnd.openxmlformats-officedocument.drawingml.chart+xml"/>
  <Override PartName="/xl/drawings/drawing5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4125" yWindow="5085" windowWidth="14880" windowHeight="7815"/>
  </bookViews>
  <sheets>
    <sheet name="Forma de citar" sheetId="14" r:id="rId1"/>
    <sheet name="ARBOLHUBCHE_GRAFICA" sheetId="1" r:id="rId2"/>
    <sheet name="ARBOLHUBCHE_DATOS" sheetId="2" r:id="rId3"/>
    <sheet name="ARBOLMONTEALTO_GRAFICA" sheetId="3" r:id="rId4"/>
    <sheet name="ARBOLMONTEALTO_DATOS" sheetId="4" r:id="rId5"/>
    <sheet name="ARBUSHUBCHEPREVIO_Grafica" sheetId="5" r:id="rId6"/>
    <sheet name="ARBUS40Prev" sheetId="6" r:id="rId7"/>
    <sheet name="ARBUSTOMONTEALTO_Grafica" sheetId="7" r:id="rId8"/>
    <sheet name="ARBUSTOMONTEALTO_Datos" sheetId="8" r:id="rId9"/>
    <sheet name="ANALISIS BROMATOLOGICO" sheetId="9" r:id="rId10"/>
    <sheet name="HIERBAHUBCHE_Grafica" sheetId="10" r:id="rId11"/>
    <sheet name="HIERBAHUBCHE_Datos" sheetId="11" r:id="rId12"/>
    <sheet name="Reses_año" sheetId="12" r:id="rId13"/>
    <sheet name="Reses_año2" sheetId="13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25725"/>
</workbook>
</file>

<file path=xl/calcChain.xml><?xml version="1.0" encoding="utf-8"?>
<calcChain xmlns="http://schemas.openxmlformats.org/spreadsheetml/2006/main">
  <c r="F40" i="6"/>
  <c r="E40"/>
  <c r="C40"/>
  <c r="G40" s="1"/>
  <c r="I39"/>
  <c r="H39"/>
  <c r="G39"/>
  <c r="I38"/>
  <c r="H38"/>
  <c r="G38"/>
  <c r="I37"/>
  <c r="H37"/>
  <c r="G37"/>
  <c r="I36"/>
  <c r="H36"/>
  <c r="G36"/>
  <c r="I35"/>
  <c r="H35"/>
  <c r="G35"/>
  <c r="I34"/>
  <c r="H34"/>
  <c r="G34"/>
  <c r="I33"/>
  <c r="H33"/>
  <c r="G33"/>
  <c r="I32"/>
  <c r="H32"/>
  <c r="G32"/>
  <c r="I31"/>
  <c r="H31"/>
  <c r="G31"/>
  <c r="I30"/>
  <c r="H30"/>
  <c r="G30"/>
  <c r="I29"/>
  <c r="H29"/>
  <c r="G29"/>
  <c r="I28"/>
  <c r="H28"/>
  <c r="G28"/>
  <c r="I27"/>
  <c r="H27"/>
  <c r="G27"/>
  <c r="I26"/>
  <c r="H26"/>
  <c r="G26"/>
  <c r="I25"/>
  <c r="H25"/>
  <c r="G25"/>
  <c r="I24"/>
  <c r="H24"/>
  <c r="G24"/>
  <c r="I23"/>
  <c r="H23"/>
  <c r="G23"/>
  <c r="I22"/>
  <c r="H22"/>
  <c r="G22"/>
  <c r="I21"/>
  <c r="H21"/>
  <c r="G21"/>
  <c r="I20"/>
  <c r="H20"/>
  <c r="G20"/>
  <c r="I19"/>
  <c r="H19"/>
  <c r="G19"/>
  <c r="I18"/>
  <c r="H18"/>
  <c r="G18"/>
  <c r="I17"/>
  <c r="H17"/>
  <c r="G17"/>
  <c r="I16"/>
  <c r="H16"/>
  <c r="G16"/>
  <c r="I15"/>
  <c r="H15"/>
  <c r="G15"/>
  <c r="I14"/>
  <c r="H14"/>
  <c r="G14"/>
  <c r="I13"/>
  <c r="H13"/>
  <c r="G13"/>
  <c r="I12"/>
  <c r="H12"/>
  <c r="G12"/>
  <c r="I11"/>
  <c r="H11"/>
  <c r="G11"/>
  <c r="I10"/>
  <c r="H10"/>
  <c r="G10"/>
  <c r="I9"/>
  <c r="I40" s="1"/>
  <c r="H9"/>
  <c r="H40" s="1"/>
  <c r="G9"/>
  <c r="A47" i="3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J24"/>
  <c r="C24"/>
  <c r="K23"/>
  <c r="B47" s="1"/>
  <c r="H23"/>
  <c r="L23" s="1"/>
  <c r="G23"/>
  <c r="K22"/>
  <c r="B46" s="1"/>
  <c r="H22"/>
  <c r="L22" s="1"/>
  <c r="G22"/>
  <c r="K21"/>
  <c r="B45" s="1"/>
  <c r="H21"/>
  <c r="L21" s="1"/>
  <c r="G21"/>
  <c r="K20"/>
  <c r="B44" s="1"/>
  <c r="H20"/>
  <c r="L20" s="1"/>
  <c r="G20"/>
  <c r="K19"/>
  <c r="B43" s="1"/>
  <c r="H19"/>
  <c r="L19" s="1"/>
  <c r="G19"/>
  <c r="K18"/>
  <c r="B42" s="1"/>
  <c r="H18"/>
  <c r="L18" s="1"/>
  <c r="G18"/>
  <c r="K17"/>
  <c r="B41" s="1"/>
  <c r="H17"/>
  <c r="L17" s="1"/>
  <c r="G17"/>
  <c r="K16"/>
  <c r="B40" s="1"/>
  <c r="H16"/>
  <c r="L16" s="1"/>
  <c r="G16"/>
  <c r="K15"/>
  <c r="B39" s="1"/>
  <c r="H15"/>
  <c r="L15" s="1"/>
  <c r="G15"/>
  <c r="K14"/>
  <c r="B38" s="1"/>
  <c r="H14"/>
  <c r="L14" s="1"/>
  <c r="G14"/>
  <c r="K13"/>
  <c r="B37" s="1"/>
  <c r="H13"/>
  <c r="L13" s="1"/>
  <c r="G13"/>
  <c r="K12"/>
  <c r="B36" s="1"/>
  <c r="H12"/>
  <c r="L12" s="1"/>
  <c r="G12"/>
  <c r="K11"/>
  <c r="B35" s="1"/>
  <c r="H11"/>
  <c r="L11" s="1"/>
  <c r="G11"/>
  <c r="K10"/>
  <c r="B34" s="1"/>
  <c r="H10"/>
  <c r="L10" s="1"/>
  <c r="G10"/>
  <c r="K9"/>
  <c r="B33" s="1"/>
  <c r="H9"/>
  <c r="L9" s="1"/>
  <c r="G9"/>
  <c r="K8"/>
  <c r="B32" s="1"/>
  <c r="H8"/>
  <c r="L8" s="1"/>
  <c r="G8"/>
  <c r="K7"/>
  <c r="B31" s="1"/>
  <c r="H7"/>
  <c r="L7" s="1"/>
  <c r="G7"/>
  <c r="K6"/>
  <c r="B30" s="1"/>
  <c r="H6"/>
  <c r="L6" s="1"/>
  <c r="G6"/>
  <c r="K5"/>
  <c r="K24" s="1"/>
  <c r="H5"/>
  <c r="H24" s="1"/>
  <c r="G5"/>
  <c r="G24" s="1"/>
  <c r="L5" l="1"/>
  <c r="L24" s="1"/>
  <c r="B29"/>
</calcChain>
</file>

<file path=xl/sharedStrings.xml><?xml version="1.0" encoding="utf-8"?>
<sst xmlns="http://schemas.openxmlformats.org/spreadsheetml/2006/main" count="307" uniqueCount="133">
  <si>
    <t>ANALISIS  ARBOREO HUBCHE</t>
  </si>
  <si>
    <t>ARBOREO</t>
  </si>
  <si>
    <t>HUBCHE</t>
  </si>
  <si>
    <t xml:space="preserve">ANALISIS DEL ESTRATO ARBOREO EN EL HUBCHE </t>
  </si>
  <si>
    <t>Figura  5</t>
  </si>
  <si>
    <t>Cuad</t>
  </si>
  <si>
    <t>sp</t>
  </si>
  <si>
    <t>Ind</t>
  </si>
  <si>
    <t>altura</t>
  </si>
  <si>
    <t>dap</t>
  </si>
  <si>
    <t>frec</t>
  </si>
  <si>
    <t>frec rel</t>
  </si>
  <si>
    <t>den rel</t>
  </si>
  <si>
    <t>ab</t>
  </si>
  <si>
    <t>ab/sp</t>
  </si>
  <si>
    <t>domrel</t>
  </si>
  <si>
    <t>ivi</t>
  </si>
  <si>
    <t xml:space="preserve"> </t>
  </si>
  <si>
    <t>Analisis arboreo, Cuadro 4</t>
  </si>
  <si>
    <t>Resumen de acuerdo al IVI</t>
  </si>
  <si>
    <t>***</t>
  </si>
  <si>
    <t>ANALISIS ARBOREO MONTE ALTO</t>
  </si>
  <si>
    <t>alt</t>
  </si>
  <si>
    <t>FIGURA  7</t>
  </si>
  <si>
    <t xml:space="preserve">ANALISIS DEL ESTRATO ARBUSTIVO EN EL HUBCHE  </t>
  </si>
  <si>
    <t>Figura 4</t>
  </si>
  <si>
    <t>ARBUSTO 40 PREVIO</t>
  </si>
  <si>
    <t>Arbustos 1A sept 4 previo</t>
  </si>
  <si>
    <t>No. Sp</t>
  </si>
  <si>
    <t>Especie</t>
  </si>
  <si>
    <t>Ind.</t>
  </si>
  <si>
    <t>Alt.</t>
  </si>
  <si>
    <t>Fr./sp.</t>
  </si>
  <si>
    <t>Co./sp.</t>
  </si>
  <si>
    <t>Den.</t>
  </si>
  <si>
    <t>Fre.</t>
  </si>
  <si>
    <t>Dom.</t>
  </si>
  <si>
    <t>Sabal sp.</t>
  </si>
  <si>
    <t>Coccoloba spicata</t>
  </si>
  <si>
    <t>Thevetia gaumeri</t>
  </si>
  <si>
    <t>Caesalpinia gaumeri</t>
  </si>
  <si>
    <t>Lysiloma latisiliquum</t>
  </si>
  <si>
    <t>Bursera simaruba</t>
  </si>
  <si>
    <t>Randia aculeata</t>
  </si>
  <si>
    <t>Swartzia cubensis</t>
  </si>
  <si>
    <t>Piscidia piscipula</t>
  </si>
  <si>
    <t>Metopium brownei</t>
  </si>
  <si>
    <t xml:space="preserve">Hampea trilobata </t>
  </si>
  <si>
    <t>Vitex gaumeri</t>
  </si>
  <si>
    <t>Pisonia aculeata</t>
  </si>
  <si>
    <t>Byrsonima bucidaefolia</t>
  </si>
  <si>
    <t>Carica papaya</t>
  </si>
  <si>
    <t>Dendropanax arboreus</t>
  </si>
  <si>
    <t>Chysophyllum mexicanum</t>
  </si>
  <si>
    <t>Eupatorium odoratum</t>
  </si>
  <si>
    <t>Montanoa sp.</t>
  </si>
  <si>
    <t>Cordia gerascanthus</t>
  </si>
  <si>
    <t>Dilleniaceae</t>
  </si>
  <si>
    <t>Croton reflexifolium</t>
  </si>
  <si>
    <t>Bahuinia divaricata</t>
  </si>
  <si>
    <t>Lonchocarpus yucatanensis</t>
  </si>
  <si>
    <t>Eugenia sp1</t>
  </si>
  <si>
    <t>Guettarda combsii</t>
  </si>
  <si>
    <t>Machaonia lundeniana</t>
  </si>
  <si>
    <t>Luhea speciosa</t>
  </si>
  <si>
    <t xml:space="preserve">Callicarpa acuminata </t>
  </si>
  <si>
    <t>Hippocratea celastroides</t>
  </si>
  <si>
    <t>Coccoloba  sp</t>
  </si>
  <si>
    <t xml:space="preserve">Figura 6 </t>
  </si>
  <si>
    <t>ARBUSTOS EN EL MONTE ALTO</t>
  </si>
  <si>
    <t>Resumen Cuadro 4</t>
  </si>
  <si>
    <t>Analisis arbustivo agosto 1998</t>
  </si>
  <si>
    <t>COB1</t>
  </si>
  <si>
    <t>COB2</t>
  </si>
  <si>
    <t>COBSP</t>
  </si>
  <si>
    <t>COBT</t>
  </si>
  <si>
    <t>ANALISIS BROMATOLOGICO</t>
  </si>
  <si>
    <t xml:space="preserve">M. S. </t>
  </si>
  <si>
    <t xml:space="preserve">P. C. </t>
  </si>
  <si>
    <t xml:space="preserve">F. D. N. </t>
  </si>
  <si>
    <t xml:space="preserve">Cenizas </t>
  </si>
  <si>
    <t>Ficus conitifoia</t>
  </si>
  <si>
    <t>Lysiloma latisiliqum</t>
  </si>
  <si>
    <t>Brosimum alicastrum</t>
  </si>
  <si>
    <t>Mimosa bahamensis</t>
  </si>
  <si>
    <t>Lonchocarpus rugosus</t>
  </si>
  <si>
    <t>Gymnopodium floribundum</t>
  </si>
  <si>
    <t>M. S. %</t>
  </si>
  <si>
    <t>P. C. %</t>
  </si>
  <si>
    <t>F. D. N. %</t>
  </si>
  <si>
    <t>Cenizas %</t>
  </si>
  <si>
    <t>ANALISIS DEL ESTRATO HERBACEO DEL HUBCHE</t>
  </si>
  <si>
    <t>FIGURA 3</t>
  </si>
  <si>
    <t>No.sp</t>
  </si>
  <si>
    <t>Esp.</t>
  </si>
  <si>
    <t>Smilax molli</t>
  </si>
  <si>
    <t>Turbina corymbosa</t>
  </si>
  <si>
    <t>Paspalum sp.</t>
  </si>
  <si>
    <t xml:space="preserve">Thrinax radiata </t>
  </si>
  <si>
    <t>Esenbeckia pentaphylla</t>
  </si>
  <si>
    <t xml:space="preserve">Serjania sp. </t>
  </si>
  <si>
    <t>Talisia olivaeformis</t>
  </si>
  <si>
    <t>dic</t>
  </si>
  <si>
    <t>25 animales</t>
  </si>
  <si>
    <t>45 animales</t>
  </si>
  <si>
    <t>ene</t>
  </si>
  <si>
    <t>55 animales</t>
  </si>
  <si>
    <t>abr</t>
  </si>
  <si>
    <t xml:space="preserve">  0  animales</t>
  </si>
  <si>
    <t>ago</t>
  </si>
  <si>
    <t>PRODUCCION POR AÑO RANCHO SAN LUIS</t>
  </si>
  <si>
    <t>AÑO 1996</t>
  </si>
  <si>
    <t>AÑO 1997</t>
  </si>
  <si>
    <t>AÑO 1998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</si>
  <si>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</si>
  <si>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</si>
  <si>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</si>
  <si>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</si>
  <si>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</si>
  <si>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</si>
  <si>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</si>
  <si>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</si>
  <si>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</si>
  <si>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</si>
  <si>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</si>
  <si>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</si>
  <si>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1996 -</t>
  </si>
  <si>
    <t>1997- 120</t>
  </si>
  <si>
    <t>1998- enero-abr 124</t>
  </si>
  <si>
    <t>1998-mayo – 0</t>
  </si>
  <si>
    <t>1998-ago-41</t>
  </si>
  <si>
    <t>PRODUCCION POR AÑO RANCHO LA COSTA</t>
  </si>
  <si>
    <t>PRODUCCION POR AÑO RANCHO SAN JUAN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</si>
</sst>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Courier"/>
      <family val="3"/>
    </font>
    <font>
      <b/>
      <sz val="12"/>
      <name val="Arial"/>
      <family val="2"/>
    </font>
    <font>
      <i/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1" fillId="2" borderId="4" xfId="0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3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4" xfId="0" applyFont="1" applyFill="1" applyBorder="1" applyAlignment="1" applyProtection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 applyProtection="1">
      <alignment horizontal="center"/>
    </xf>
    <xf numFmtId="0" fontId="2" fillId="0" borderId="7" xfId="0" applyFont="1" applyFill="1" applyBorder="1" applyAlignment="1" applyProtection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 applyProtection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 applyProtection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Fill="1" applyBorder="1" applyAlignment="1" applyProtection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0" borderId="17" xfId="0" applyFont="1" applyBorder="1"/>
    <xf numFmtId="0" fontId="5" fillId="0" borderId="18" xfId="0" applyFont="1" applyBorder="1"/>
    <xf numFmtId="0" fontId="0" fillId="0" borderId="18" xfId="0" applyBorder="1"/>
    <xf numFmtId="0" fontId="0" fillId="0" borderId="19" xfId="0" applyBorder="1"/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0" xfId="0" applyFont="1"/>
    <xf numFmtId="0" fontId="1" fillId="2" borderId="5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8" xfId="0" applyFont="1" applyFill="1" applyBorder="1"/>
    <xf numFmtId="0" fontId="1" fillId="2" borderId="1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11328125"/>
          <c:y val="5.8823529411764705E-2"/>
          <c:w val="0.87890625000000033"/>
          <c:h val="0.75367647058823584"/>
        </c:manualLayout>
      </c:layout>
      <c:lineChart>
        <c:grouping val="standard"/>
        <c:ser>
          <c:idx val="0"/>
          <c:order val="0"/>
          <c:tx>
            <c:strRef>
              <c:f>[1]Hoja1!$E$41</c:f>
              <c:strCache>
                <c:ptCount val="1"/>
                <c:pt idx="0">
                  <c:v>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[1]Hoja1!$F$40:$O$40</c:f>
              <c:numCache>
                <c:formatCode>General</c:formatCode>
                <c:ptCount val="10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7</c:v>
                </c:pt>
                <c:pt idx="4">
                  <c:v>8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18</c:v>
                </c:pt>
              </c:numCache>
            </c:numRef>
          </c:cat>
          <c:val>
            <c:numRef>
              <c:f>[1]Hoja1!$F$41:$O$41</c:f>
              <c:numCache>
                <c:formatCode>General</c:formatCode>
                <c:ptCount val="10"/>
                <c:pt idx="0">
                  <c:v>72</c:v>
                </c:pt>
                <c:pt idx="1">
                  <c:v>25</c:v>
                </c:pt>
                <c:pt idx="2">
                  <c:v>13</c:v>
                </c:pt>
                <c:pt idx="3">
                  <c:v>13</c:v>
                </c:pt>
                <c:pt idx="4">
                  <c:v>32</c:v>
                </c:pt>
                <c:pt idx="5">
                  <c:v>13</c:v>
                </c:pt>
                <c:pt idx="6">
                  <c:v>86</c:v>
                </c:pt>
                <c:pt idx="7">
                  <c:v>18</c:v>
                </c:pt>
                <c:pt idx="8">
                  <c:v>13</c:v>
                </c:pt>
                <c:pt idx="9">
                  <c:v>15</c:v>
                </c:pt>
              </c:numCache>
            </c:numRef>
          </c:val>
        </c:ser>
        <c:marker val="1"/>
        <c:axId val="178747648"/>
        <c:axId val="178758400"/>
      </c:lineChart>
      <c:catAx>
        <c:axId val="178747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de especie</a:t>
                </a:r>
              </a:p>
            </c:rich>
          </c:tx>
          <c:layout>
            <c:manualLayout>
              <c:xMode val="edge"/>
              <c:yMode val="edge"/>
              <c:x val="0.41406250000000017"/>
              <c:y val="0.8970588235294121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758400"/>
        <c:crosses val="autoZero"/>
        <c:auto val="1"/>
        <c:lblAlgn val="ctr"/>
        <c:lblOffset val="100"/>
        <c:tickLblSkip val="1"/>
        <c:tickMarkSkip val="1"/>
      </c:catAx>
      <c:valAx>
        <c:axId val="17875840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0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IVI</a:t>
                </a:r>
              </a:p>
            </c:rich>
          </c:tx>
          <c:layout>
            <c:manualLayout>
              <c:xMode val="edge"/>
              <c:yMode val="edge"/>
              <c:x val="9.7656250000000052E-3"/>
              <c:y val="0.3970588235294121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747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ANALISIS DEL ESTRATO ARBOREO EN EL HUBCHE </a:t>
            </a:r>
          </a:p>
        </c:rich>
      </c:tx>
      <c:layout>
        <c:manualLayout>
          <c:xMode val="edge"/>
          <c:yMode val="edge"/>
          <c:x val="0.13839300797926546"/>
          <c:y val="4.166683620945723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723228152932486"/>
          <c:y val="0.17916739570066623"/>
          <c:w val="0.84151877432553368"/>
          <c:h val="0.57500233969050984"/>
        </c:manualLayout>
      </c:layout>
      <c:lineChart>
        <c:grouping val="standard"/>
        <c:ser>
          <c:idx val="1"/>
          <c:order val="0"/>
          <c:tx>
            <c:strRef>
              <c:f>[2]DATOS!$C$16</c:f>
              <c:strCache>
                <c:ptCount val="1"/>
                <c:pt idx="0">
                  <c:v>ivi</c:v>
                </c:pt>
              </c:strCache>
            </c:strRef>
          </c:tx>
          <c:spPr>
            <a:ln w="12700">
              <a:solidFill>
                <a:srgbClr val="9933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cat>
            <c:numRef>
              <c:f>[2]DATOS!$B$17:$B$26</c:f>
              <c:numCache>
                <c:formatCode>General</c:formatCode>
                <c:ptCount val="10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7</c:v>
                </c:pt>
                <c:pt idx="4">
                  <c:v>8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18</c:v>
                </c:pt>
              </c:numCache>
            </c:numRef>
          </c:cat>
          <c:val>
            <c:numRef>
              <c:f>[2]DATOS!$C$17:$C$26</c:f>
              <c:numCache>
                <c:formatCode>General</c:formatCode>
                <c:ptCount val="10"/>
                <c:pt idx="0">
                  <c:v>71.783761110892414</c:v>
                </c:pt>
                <c:pt idx="1">
                  <c:v>25.427213321261267</c:v>
                </c:pt>
                <c:pt idx="2">
                  <c:v>12.909738990558317</c:v>
                </c:pt>
                <c:pt idx="3">
                  <c:v>12.909738859583513</c:v>
                </c:pt>
                <c:pt idx="4">
                  <c:v>32.380000000000003</c:v>
                </c:pt>
                <c:pt idx="5">
                  <c:v>12.776097941812676</c:v>
                </c:pt>
                <c:pt idx="6">
                  <c:v>85.69</c:v>
                </c:pt>
                <c:pt idx="7">
                  <c:v>18.489172932330824</c:v>
                </c:pt>
                <c:pt idx="8">
                  <c:v>12.903397236546864</c:v>
                </c:pt>
                <c:pt idx="9">
                  <c:v>14.722768964295554</c:v>
                </c:pt>
              </c:numCache>
            </c:numRef>
          </c:val>
        </c:ser>
        <c:marker val="1"/>
        <c:axId val="178794880"/>
        <c:axId val="178797184"/>
      </c:lineChart>
      <c:catAx>
        <c:axId val="1787948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asignado de especie</a:t>
                </a:r>
              </a:p>
            </c:rich>
          </c:tx>
          <c:layout>
            <c:manualLayout>
              <c:xMode val="edge"/>
              <c:yMode val="edge"/>
              <c:x val="0.36383968226806906"/>
              <c:y val="0.866670193156710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797184"/>
        <c:crosses val="autoZero"/>
        <c:auto val="1"/>
        <c:lblAlgn val="ctr"/>
        <c:lblOffset val="100"/>
        <c:tickLblSkip val="1"/>
        <c:tickMarkSkip val="1"/>
      </c:catAx>
      <c:valAx>
        <c:axId val="1787971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IVI</a:t>
                </a:r>
              </a:p>
            </c:rich>
          </c:tx>
          <c:layout>
            <c:manualLayout>
              <c:xMode val="edge"/>
              <c:yMode val="edge"/>
              <c:x val="3.1250034059834141E-2"/>
              <c:y val="0.429168412957409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7948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 orientation="landscape" horizontalDpi="0" verticalDpi="0" copies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ANALISIS DEL ESTRATO ARBUSTIVO EN EL HUBCHE</a:t>
            </a:r>
          </a:p>
        </c:rich>
      </c:tx>
      <c:layout>
        <c:manualLayout>
          <c:xMode val="edge"/>
          <c:yMode val="edge"/>
          <c:x val="0.12500013623933653"/>
          <c:y val="4.201689292462610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723228152932486"/>
          <c:y val="0.18487432886835459"/>
          <c:w val="0.84151877432553368"/>
          <c:h val="0.56722805448245162"/>
        </c:manualLayout>
      </c:layout>
      <c:lineChart>
        <c:grouping val="standard"/>
        <c:ser>
          <c:idx val="1"/>
          <c:order val="0"/>
          <c:tx>
            <c:strRef>
              <c:f>[3]ARB40PRE!$I$8</c:f>
              <c:strCache>
                <c:ptCount val="1"/>
                <c:pt idx="0">
                  <c:v>Dom.</c:v>
                </c:pt>
              </c:strCache>
            </c:strRef>
          </c:tx>
          <c:spPr>
            <a:ln w="12700">
              <a:solidFill>
                <a:srgbClr val="9933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cat>
            <c:numRef>
              <c:f>[3]ARB40PRE!$A$9:$A$39</c:f>
              <c:numCache>
                <c:formatCode>General</c:formatCode>
                <c:ptCount val="31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18</c:v>
                </c:pt>
                <c:pt idx="10">
                  <c:v>19</c:v>
                </c:pt>
                <c:pt idx="11">
                  <c:v>29</c:v>
                </c:pt>
                <c:pt idx="12">
                  <c:v>51</c:v>
                </c:pt>
                <c:pt idx="13">
                  <c:v>53</c:v>
                </c:pt>
                <c:pt idx="14">
                  <c:v>57</c:v>
                </c:pt>
                <c:pt idx="15">
                  <c:v>65</c:v>
                </c:pt>
                <c:pt idx="16">
                  <c:v>66</c:v>
                </c:pt>
                <c:pt idx="17">
                  <c:v>68</c:v>
                </c:pt>
                <c:pt idx="18">
                  <c:v>70</c:v>
                </c:pt>
                <c:pt idx="19">
                  <c:v>74</c:v>
                </c:pt>
                <c:pt idx="20">
                  <c:v>80</c:v>
                </c:pt>
                <c:pt idx="21">
                  <c:v>85</c:v>
                </c:pt>
                <c:pt idx="22">
                  <c:v>87</c:v>
                </c:pt>
                <c:pt idx="23">
                  <c:v>90</c:v>
                </c:pt>
                <c:pt idx="24">
                  <c:v>106</c:v>
                </c:pt>
                <c:pt idx="25">
                  <c:v>121</c:v>
                </c:pt>
                <c:pt idx="26">
                  <c:v>123</c:v>
                </c:pt>
                <c:pt idx="27">
                  <c:v>137</c:v>
                </c:pt>
                <c:pt idx="28">
                  <c:v>139</c:v>
                </c:pt>
                <c:pt idx="29">
                  <c:v>142</c:v>
                </c:pt>
                <c:pt idx="30">
                  <c:v>143</c:v>
                </c:pt>
              </c:numCache>
            </c:numRef>
          </c:cat>
          <c:val>
            <c:numRef>
              <c:f>[3]ARB40PRE!$I$9:$I$39</c:f>
              <c:numCache>
                <c:formatCode>General</c:formatCode>
                <c:ptCount val="31"/>
                <c:pt idx="0">
                  <c:v>0.50181507580610707</c:v>
                </c:pt>
                <c:pt idx="1">
                  <c:v>1.6869528080290412</c:v>
                </c:pt>
                <c:pt idx="2">
                  <c:v>1.1317531496903694</c:v>
                </c:pt>
                <c:pt idx="3">
                  <c:v>5.0715353405936368</c:v>
                </c:pt>
                <c:pt idx="4">
                  <c:v>10.338814150473343</c:v>
                </c:pt>
                <c:pt idx="5">
                  <c:v>0.60858424087123641</c:v>
                </c:pt>
                <c:pt idx="6">
                  <c:v>0.10143070681187273</c:v>
                </c:pt>
                <c:pt idx="7">
                  <c:v>0.26692291266282298</c:v>
                </c:pt>
                <c:pt idx="8">
                  <c:v>11.709018435475835</c:v>
                </c:pt>
                <c:pt idx="9">
                  <c:v>0.71357391985194685</c:v>
                </c:pt>
                <c:pt idx="10">
                  <c:v>1.3773222293401666</c:v>
                </c:pt>
                <c:pt idx="11">
                  <c:v>0.32030749519538759</c:v>
                </c:pt>
                <c:pt idx="12">
                  <c:v>0.12456402590931741</c:v>
                </c:pt>
                <c:pt idx="13">
                  <c:v>13.239376468076019</c:v>
                </c:pt>
                <c:pt idx="14">
                  <c:v>0.4608868958644744</c:v>
                </c:pt>
                <c:pt idx="15">
                  <c:v>0.50181507580610707</c:v>
                </c:pt>
                <c:pt idx="16">
                  <c:v>1.4235888675350561</c:v>
                </c:pt>
                <c:pt idx="17">
                  <c:v>2.9183571784468643</c:v>
                </c:pt>
                <c:pt idx="18">
                  <c:v>5.943483521958858</c:v>
                </c:pt>
                <c:pt idx="19">
                  <c:v>0.17083066410420672</c:v>
                </c:pt>
                <c:pt idx="20">
                  <c:v>0.78297387714428079</c:v>
                </c:pt>
                <c:pt idx="21">
                  <c:v>16.495836002562463</c:v>
                </c:pt>
                <c:pt idx="22">
                  <c:v>2.9361520392910525</c:v>
                </c:pt>
                <c:pt idx="23">
                  <c:v>9.7515837426151339</c:v>
                </c:pt>
                <c:pt idx="24">
                  <c:v>1.7083066410420671</c:v>
                </c:pt>
                <c:pt idx="25">
                  <c:v>2.3845113531212192</c:v>
                </c:pt>
                <c:pt idx="26">
                  <c:v>1.6300092533276391</c:v>
                </c:pt>
                <c:pt idx="27">
                  <c:v>9.4312762474197454E-2</c:v>
                </c:pt>
                <c:pt idx="28">
                  <c:v>2.4912805181863478</c:v>
                </c:pt>
                <c:pt idx="29">
                  <c:v>0.87194818136522179</c:v>
                </c:pt>
                <c:pt idx="30">
                  <c:v>2.2421524663677133</c:v>
                </c:pt>
              </c:numCache>
            </c:numRef>
          </c:val>
        </c:ser>
        <c:marker val="1"/>
        <c:axId val="178825088"/>
        <c:axId val="178839936"/>
      </c:lineChart>
      <c:catAx>
        <c:axId val="1788250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asignado de especie</a:t>
                </a:r>
              </a:p>
            </c:rich>
          </c:tx>
          <c:layout>
            <c:manualLayout>
              <c:xMode val="edge"/>
              <c:yMode val="edge"/>
              <c:x val="0.36383968226806906"/>
              <c:y val="0.8655479942472964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839936"/>
        <c:crosses val="autoZero"/>
        <c:auto val="1"/>
        <c:lblAlgn val="ctr"/>
        <c:lblOffset val="100"/>
        <c:tickLblSkip val="2"/>
        <c:tickMarkSkip val="1"/>
      </c:catAx>
      <c:valAx>
        <c:axId val="1788399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3.1250034059834141E-2"/>
              <c:y val="0.2226895325005179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8250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ANALISIS ARBOREO MONTE ALTO </a:t>
            </a:r>
          </a:p>
        </c:rich>
      </c:tx>
      <c:layout>
        <c:manualLayout>
          <c:xMode val="edge"/>
          <c:yMode val="edge"/>
          <c:x val="0.25389755011135839"/>
          <c:y val="4.166683620945723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694877505567928"/>
          <c:y val="0.17916739570066623"/>
          <c:w val="0.8418708240534527"/>
          <c:h val="0.57500233969050984"/>
        </c:manualLayout>
      </c:layout>
      <c:lineChart>
        <c:grouping val="standard"/>
        <c:ser>
          <c:idx val="1"/>
          <c:order val="0"/>
          <c:tx>
            <c:strRef>
              <c:f>[4]datos!$B$28</c:f>
              <c:strCache>
                <c:ptCount val="1"/>
                <c:pt idx="0">
                  <c:v>ivi</c:v>
                </c:pt>
              </c:strCache>
            </c:strRef>
          </c:tx>
          <c:spPr>
            <a:ln w="12700">
              <a:solidFill>
                <a:srgbClr val="9933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cat>
            <c:numRef>
              <c:f>[4]datos!$A$29:$A$47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14</c:v>
                </c:pt>
                <c:pt idx="9">
                  <c:v>15</c:v>
                </c:pt>
                <c:pt idx="10">
                  <c:v>19</c:v>
                </c:pt>
                <c:pt idx="11">
                  <c:v>24</c:v>
                </c:pt>
                <c:pt idx="12">
                  <c:v>25</c:v>
                </c:pt>
                <c:pt idx="13">
                  <c:v>26</c:v>
                </c:pt>
                <c:pt idx="14">
                  <c:v>27</c:v>
                </c:pt>
                <c:pt idx="15">
                  <c:v>28</c:v>
                </c:pt>
                <c:pt idx="16">
                  <c:v>29</c:v>
                </c:pt>
                <c:pt idx="17">
                  <c:v>30</c:v>
                </c:pt>
                <c:pt idx="18">
                  <c:v>31</c:v>
                </c:pt>
              </c:numCache>
            </c:numRef>
          </c:cat>
          <c:val>
            <c:numRef>
              <c:f>[4]datos!$B$29:$B$47</c:f>
              <c:numCache>
                <c:formatCode>General</c:formatCode>
                <c:ptCount val="19"/>
                <c:pt idx="0">
                  <c:v>4.918913544897797</c:v>
                </c:pt>
                <c:pt idx="1">
                  <c:v>8.9779686630080313</c:v>
                </c:pt>
                <c:pt idx="2">
                  <c:v>15.373072581325061</c:v>
                </c:pt>
                <c:pt idx="3">
                  <c:v>35.868130120098627</c:v>
                </c:pt>
                <c:pt idx="4">
                  <c:v>4.5291497653702377</c:v>
                </c:pt>
                <c:pt idx="5">
                  <c:v>68.227551101566846</c:v>
                </c:pt>
                <c:pt idx="6">
                  <c:v>39.155730533683283</c:v>
                </c:pt>
                <c:pt idx="7">
                  <c:v>17.562634216177521</c:v>
                </c:pt>
                <c:pt idx="8">
                  <c:v>20.609281794321163</c:v>
                </c:pt>
                <c:pt idx="9">
                  <c:v>4.9858426787560646</c:v>
                </c:pt>
                <c:pt idx="10">
                  <c:v>10.778170790582994</c:v>
                </c:pt>
                <c:pt idx="11">
                  <c:v>4.8834804740316553</c:v>
                </c:pt>
                <c:pt idx="12">
                  <c:v>24.01698083194146</c:v>
                </c:pt>
                <c:pt idx="13">
                  <c:v>10.812033723057345</c:v>
                </c:pt>
                <c:pt idx="14">
                  <c:v>4.8834804740316553</c:v>
                </c:pt>
                <c:pt idx="15">
                  <c:v>6.7338741748190571</c:v>
                </c:pt>
                <c:pt idx="16">
                  <c:v>6.7338741748190571</c:v>
                </c:pt>
                <c:pt idx="17">
                  <c:v>5.0015907102521275</c:v>
                </c:pt>
                <c:pt idx="18">
                  <c:v>5.9464726000159072</c:v>
                </c:pt>
              </c:numCache>
            </c:numRef>
          </c:val>
        </c:ser>
        <c:marker val="1"/>
        <c:axId val="178938240"/>
        <c:axId val="178940544"/>
      </c:lineChart>
      <c:catAx>
        <c:axId val="1789382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asignado de especie</a:t>
                </a:r>
              </a:p>
            </c:rich>
          </c:tx>
          <c:layout>
            <c:manualLayout>
              <c:xMode val="edge"/>
              <c:yMode val="edge"/>
              <c:x val="0.36525612472160357"/>
              <c:y val="0.866670193156710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940544"/>
        <c:crosses val="autoZero"/>
        <c:auto val="1"/>
        <c:lblAlgn val="ctr"/>
        <c:lblOffset val="100"/>
        <c:tickLblSkip val="1"/>
        <c:tickMarkSkip val="1"/>
      </c:catAx>
      <c:valAx>
        <c:axId val="1789405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IVI</a:t>
                </a:r>
              </a:p>
            </c:rich>
          </c:tx>
          <c:layout>
            <c:manualLayout>
              <c:xMode val="edge"/>
              <c:yMode val="edge"/>
              <c:x val="3.1180400890868598E-2"/>
              <c:y val="0.429168412957409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9382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28574592046202"/>
          <c:y val="5.7553956834532426E-2"/>
          <c:w val="0.82766623189978361"/>
          <c:h val="0.6978417266187058"/>
        </c:manualLayout>
      </c:layout>
      <c:lineChart>
        <c:grouping val="standard"/>
        <c:ser>
          <c:idx val="0"/>
          <c:order val="0"/>
          <c:tx>
            <c:strRef>
              <c:f>'[5]4arbol'!$A$132</c:f>
              <c:strCache>
                <c:ptCount val="1"/>
                <c:pt idx="0">
                  <c:v>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'[5]4arbol'!$B$131:$T$131</c:f>
              <c:numCache>
                <c:formatCode>General</c:formatCode>
                <c:ptCount val="19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  <c:pt idx="7">
                  <c:v>10</c:v>
                </c:pt>
                <c:pt idx="8">
                  <c:v>14</c:v>
                </c:pt>
                <c:pt idx="9">
                  <c:v>15</c:v>
                </c:pt>
                <c:pt idx="10">
                  <c:v>19</c:v>
                </c:pt>
                <c:pt idx="11">
                  <c:v>24</c:v>
                </c:pt>
                <c:pt idx="12">
                  <c:v>25</c:v>
                </c:pt>
                <c:pt idx="13">
                  <c:v>26</c:v>
                </c:pt>
                <c:pt idx="14">
                  <c:v>27</c:v>
                </c:pt>
                <c:pt idx="15">
                  <c:v>28</c:v>
                </c:pt>
                <c:pt idx="16">
                  <c:v>29</c:v>
                </c:pt>
                <c:pt idx="17">
                  <c:v>30</c:v>
                </c:pt>
                <c:pt idx="18">
                  <c:v>31</c:v>
                </c:pt>
              </c:numCache>
            </c:numRef>
          </c:cat>
          <c:val>
            <c:numRef>
              <c:f>'[5]4arbol'!$B$132:$T$132</c:f>
              <c:numCache>
                <c:formatCode>General</c:formatCode>
                <c:ptCount val="19"/>
                <c:pt idx="0">
                  <c:v>4.918913544897797</c:v>
                </c:pt>
                <c:pt idx="1">
                  <c:v>8.9779686630080313</c:v>
                </c:pt>
                <c:pt idx="2">
                  <c:v>15.373072581325061</c:v>
                </c:pt>
                <c:pt idx="3">
                  <c:v>35.868130120098627</c:v>
                </c:pt>
                <c:pt idx="4">
                  <c:v>4.5291497653702377</c:v>
                </c:pt>
                <c:pt idx="5">
                  <c:v>68.23</c:v>
                </c:pt>
                <c:pt idx="6">
                  <c:v>39.155730533683283</c:v>
                </c:pt>
                <c:pt idx="7">
                  <c:v>17.562634216177521</c:v>
                </c:pt>
                <c:pt idx="8">
                  <c:v>20.609281794321163</c:v>
                </c:pt>
                <c:pt idx="9">
                  <c:v>4.9858426787560646</c:v>
                </c:pt>
                <c:pt idx="10">
                  <c:v>10.78</c:v>
                </c:pt>
                <c:pt idx="11">
                  <c:v>4.8834804740316553</c:v>
                </c:pt>
                <c:pt idx="12">
                  <c:v>24.01698083194146</c:v>
                </c:pt>
                <c:pt idx="13">
                  <c:v>10.812033723057345</c:v>
                </c:pt>
                <c:pt idx="14">
                  <c:v>4.8834804740316553</c:v>
                </c:pt>
                <c:pt idx="15">
                  <c:v>6.7338741748190571</c:v>
                </c:pt>
                <c:pt idx="16">
                  <c:v>6.734</c:v>
                </c:pt>
                <c:pt idx="17">
                  <c:v>5.0015907102521275</c:v>
                </c:pt>
                <c:pt idx="18">
                  <c:v>5.9464726000159072</c:v>
                </c:pt>
              </c:numCache>
            </c:numRef>
          </c:val>
        </c:ser>
        <c:marker val="1"/>
        <c:axId val="178578176"/>
        <c:axId val="178983680"/>
      </c:lineChart>
      <c:catAx>
        <c:axId val="1785781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de especie</a:t>
                </a:r>
              </a:p>
            </c:rich>
          </c:tx>
          <c:layout>
            <c:manualLayout>
              <c:xMode val="edge"/>
              <c:yMode val="edge"/>
              <c:x val="0.41269932659112474"/>
              <c:y val="0.8633093525179860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983680"/>
        <c:crosses val="autoZero"/>
        <c:auto val="1"/>
        <c:lblAlgn val="ctr"/>
        <c:lblOffset val="100"/>
        <c:tickLblSkip val="1"/>
        <c:tickMarkSkip val="1"/>
      </c:catAx>
      <c:valAx>
        <c:axId val="1789836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IVI</a:t>
                </a:r>
              </a:p>
            </c:rich>
          </c:tx>
          <c:layout>
            <c:manualLayout>
              <c:xMode val="edge"/>
              <c:yMode val="edge"/>
              <c:x val="3.1746102045471181E-2"/>
              <c:y val="0.3705035971223024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578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15929203539823"/>
          <c:y val="6.5134343324740052E-2"/>
          <c:w val="0.84292035398230092"/>
          <c:h val="0.73946636833381352"/>
        </c:manualLayout>
      </c:layout>
      <c:lineChart>
        <c:grouping val="standard"/>
        <c:ser>
          <c:idx val="0"/>
          <c:order val="0"/>
          <c:tx>
            <c:strRef>
              <c:f>[5]arbust40!$A$96</c:f>
              <c:strCache>
                <c:ptCount val="1"/>
                <c:pt idx="0">
                  <c:v>p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[5]arbust40!$B$95:$AF$95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18</c:v>
                </c:pt>
                <c:pt idx="10">
                  <c:v>19</c:v>
                </c:pt>
                <c:pt idx="11">
                  <c:v>29</c:v>
                </c:pt>
                <c:pt idx="12">
                  <c:v>51</c:v>
                </c:pt>
                <c:pt idx="13">
                  <c:v>53</c:v>
                </c:pt>
                <c:pt idx="14">
                  <c:v>57</c:v>
                </c:pt>
                <c:pt idx="15">
                  <c:v>65</c:v>
                </c:pt>
                <c:pt idx="16">
                  <c:v>66</c:v>
                </c:pt>
                <c:pt idx="17">
                  <c:v>68</c:v>
                </c:pt>
                <c:pt idx="18">
                  <c:v>70</c:v>
                </c:pt>
                <c:pt idx="19">
                  <c:v>74</c:v>
                </c:pt>
                <c:pt idx="20">
                  <c:v>80</c:v>
                </c:pt>
                <c:pt idx="21">
                  <c:v>85</c:v>
                </c:pt>
                <c:pt idx="22">
                  <c:v>87</c:v>
                </c:pt>
                <c:pt idx="23">
                  <c:v>90</c:v>
                </c:pt>
                <c:pt idx="24">
                  <c:v>106</c:v>
                </c:pt>
                <c:pt idx="25">
                  <c:v>121</c:v>
                </c:pt>
                <c:pt idx="26">
                  <c:v>123</c:v>
                </c:pt>
                <c:pt idx="27">
                  <c:v>137</c:v>
                </c:pt>
                <c:pt idx="28">
                  <c:v>139</c:v>
                </c:pt>
                <c:pt idx="29">
                  <c:v>142</c:v>
                </c:pt>
                <c:pt idx="30">
                  <c:v>143</c:v>
                </c:pt>
              </c:numCache>
            </c:numRef>
          </c:cat>
          <c:val>
            <c:numRef>
              <c:f>[5]arbust40!$B$96:$AF$96</c:f>
              <c:numCache>
                <c:formatCode>General</c:formatCode>
                <c:ptCount val="31"/>
                <c:pt idx="0">
                  <c:v>0.5</c:v>
                </c:pt>
                <c:pt idx="1">
                  <c:v>1.1299999999999999</c:v>
                </c:pt>
                <c:pt idx="2">
                  <c:v>1.68</c:v>
                </c:pt>
                <c:pt idx="3">
                  <c:v>5.07</c:v>
                </c:pt>
                <c:pt idx="4">
                  <c:v>10.33</c:v>
                </c:pt>
                <c:pt idx="5">
                  <c:v>0.6</c:v>
                </c:pt>
                <c:pt idx="6">
                  <c:v>0.1</c:v>
                </c:pt>
                <c:pt idx="7">
                  <c:v>0.26</c:v>
                </c:pt>
                <c:pt idx="8">
                  <c:v>11.7</c:v>
                </c:pt>
                <c:pt idx="9">
                  <c:v>0.71</c:v>
                </c:pt>
                <c:pt idx="10">
                  <c:v>1.37</c:v>
                </c:pt>
                <c:pt idx="11">
                  <c:v>0.32</c:v>
                </c:pt>
                <c:pt idx="12">
                  <c:v>0.124</c:v>
                </c:pt>
                <c:pt idx="13">
                  <c:v>13.23</c:v>
                </c:pt>
                <c:pt idx="14">
                  <c:v>0.46</c:v>
                </c:pt>
                <c:pt idx="15">
                  <c:v>0.5</c:v>
                </c:pt>
                <c:pt idx="16">
                  <c:v>1.42</c:v>
                </c:pt>
                <c:pt idx="17">
                  <c:v>2.91</c:v>
                </c:pt>
                <c:pt idx="18">
                  <c:v>5.94</c:v>
                </c:pt>
                <c:pt idx="19">
                  <c:v>0.17</c:v>
                </c:pt>
                <c:pt idx="20">
                  <c:v>0.78</c:v>
                </c:pt>
                <c:pt idx="21">
                  <c:v>16.489999999999998</c:v>
                </c:pt>
                <c:pt idx="22">
                  <c:v>2.93</c:v>
                </c:pt>
                <c:pt idx="23">
                  <c:v>9.75</c:v>
                </c:pt>
                <c:pt idx="24">
                  <c:v>1.7</c:v>
                </c:pt>
                <c:pt idx="25">
                  <c:v>2.38</c:v>
                </c:pt>
                <c:pt idx="26">
                  <c:v>1.63</c:v>
                </c:pt>
                <c:pt idx="27">
                  <c:v>0.09</c:v>
                </c:pt>
                <c:pt idx="28">
                  <c:v>2.4900000000000002</c:v>
                </c:pt>
                <c:pt idx="29">
                  <c:v>0.87</c:v>
                </c:pt>
                <c:pt idx="30">
                  <c:v>2.2400000000000002</c:v>
                </c:pt>
              </c:numCache>
            </c:numRef>
          </c:val>
        </c:ser>
        <c:marker val="1"/>
        <c:axId val="178947968"/>
        <c:axId val="179063040"/>
      </c:lineChart>
      <c:catAx>
        <c:axId val="1789479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de especie</a:t>
                </a:r>
              </a:p>
            </c:rich>
          </c:tx>
          <c:layout>
            <c:manualLayout>
              <c:xMode val="edge"/>
              <c:yMode val="edge"/>
              <c:x val="0.43805309734513281"/>
              <c:y val="0.9003865106655242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063040"/>
        <c:crosses val="autoZero"/>
        <c:auto val="1"/>
        <c:lblAlgn val="ctr"/>
        <c:lblOffset val="100"/>
        <c:tickLblSkip val="3"/>
        <c:tickMarkSkip val="1"/>
      </c:catAx>
      <c:valAx>
        <c:axId val="1790630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3.5398230088495596E-2"/>
              <c:y val="0.206897325855056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947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ANALISIS DEL ESTRATO ARBUSTIVO EN EL HUBCHE</a:t>
            </a:r>
          </a:p>
        </c:rich>
      </c:tx>
      <c:layout>
        <c:manualLayout>
          <c:xMode val="edge"/>
          <c:yMode val="edge"/>
          <c:x val="0.19449225473321868"/>
          <c:y val="3.921583645770704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8106712564543952E-2"/>
          <c:y val="0.18039284770545239"/>
          <c:w val="0.87779690189328763"/>
          <c:h val="0.58823754686560481"/>
        </c:manualLayout>
      </c:layout>
      <c:lineChart>
        <c:grouping val="standard"/>
        <c:ser>
          <c:idx val="1"/>
          <c:order val="0"/>
          <c:tx>
            <c:strRef>
              <c:f>[6]ARB40PRE!$I$8</c:f>
              <c:strCache>
                <c:ptCount val="1"/>
                <c:pt idx="0">
                  <c:v>Dom.</c:v>
                </c:pt>
              </c:strCache>
            </c:strRef>
          </c:tx>
          <c:spPr>
            <a:ln w="12700">
              <a:solidFill>
                <a:srgbClr val="9933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cat>
            <c:numRef>
              <c:f>[6]ARB40PRE!$A$9:$A$39</c:f>
              <c:numCache>
                <c:formatCode>General</c:formatCode>
                <c:ptCount val="31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18</c:v>
                </c:pt>
                <c:pt idx="10">
                  <c:v>19</c:v>
                </c:pt>
                <c:pt idx="11">
                  <c:v>29</c:v>
                </c:pt>
                <c:pt idx="12">
                  <c:v>51</c:v>
                </c:pt>
                <c:pt idx="13">
                  <c:v>53</c:v>
                </c:pt>
                <c:pt idx="14">
                  <c:v>57</c:v>
                </c:pt>
                <c:pt idx="15">
                  <c:v>65</c:v>
                </c:pt>
                <c:pt idx="16">
                  <c:v>66</c:v>
                </c:pt>
                <c:pt idx="17">
                  <c:v>68</c:v>
                </c:pt>
                <c:pt idx="18">
                  <c:v>70</c:v>
                </c:pt>
                <c:pt idx="19">
                  <c:v>74</c:v>
                </c:pt>
                <c:pt idx="20">
                  <c:v>80</c:v>
                </c:pt>
                <c:pt idx="21">
                  <c:v>85</c:v>
                </c:pt>
                <c:pt idx="22">
                  <c:v>87</c:v>
                </c:pt>
                <c:pt idx="23">
                  <c:v>90</c:v>
                </c:pt>
                <c:pt idx="24">
                  <c:v>106</c:v>
                </c:pt>
                <c:pt idx="25">
                  <c:v>121</c:v>
                </c:pt>
                <c:pt idx="26">
                  <c:v>123</c:v>
                </c:pt>
                <c:pt idx="27">
                  <c:v>137</c:v>
                </c:pt>
                <c:pt idx="28">
                  <c:v>139</c:v>
                </c:pt>
                <c:pt idx="29">
                  <c:v>142</c:v>
                </c:pt>
                <c:pt idx="30">
                  <c:v>143</c:v>
                </c:pt>
              </c:numCache>
            </c:numRef>
          </c:cat>
          <c:val>
            <c:numRef>
              <c:f>[6]ARB40PRE!$I$9:$I$39</c:f>
              <c:numCache>
                <c:formatCode>General</c:formatCode>
                <c:ptCount val="31"/>
                <c:pt idx="0">
                  <c:v>0.50181507580610707</c:v>
                </c:pt>
                <c:pt idx="1">
                  <c:v>1.6869528080290412</c:v>
                </c:pt>
                <c:pt idx="2">
                  <c:v>1.1317531496903694</c:v>
                </c:pt>
                <c:pt idx="3">
                  <c:v>5.0715353405936368</c:v>
                </c:pt>
                <c:pt idx="4">
                  <c:v>10.338814150473343</c:v>
                </c:pt>
                <c:pt idx="5">
                  <c:v>0.60858424087123641</c:v>
                </c:pt>
                <c:pt idx="6">
                  <c:v>0.10143070681187273</c:v>
                </c:pt>
                <c:pt idx="7">
                  <c:v>0.26692291266282298</c:v>
                </c:pt>
                <c:pt idx="8">
                  <c:v>11.709018435475835</c:v>
                </c:pt>
                <c:pt idx="9">
                  <c:v>0.71357391985194685</c:v>
                </c:pt>
                <c:pt idx="10">
                  <c:v>1.3773222293401666</c:v>
                </c:pt>
                <c:pt idx="11">
                  <c:v>0.32030749519538759</c:v>
                </c:pt>
                <c:pt idx="12">
                  <c:v>0.12456402590931741</c:v>
                </c:pt>
                <c:pt idx="13">
                  <c:v>13.239376468076019</c:v>
                </c:pt>
                <c:pt idx="14">
                  <c:v>0.4608868958644744</c:v>
                </c:pt>
                <c:pt idx="15">
                  <c:v>0.50181507580610707</c:v>
                </c:pt>
                <c:pt idx="16">
                  <c:v>1.4235888675350561</c:v>
                </c:pt>
                <c:pt idx="17">
                  <c:v>2.9183571784468643</c:v>
                </c:pt>
                <c:pt idx="18">
                  <c:v>5.943483521958858</c:v>
                </c:pt>
                <c:pt idx="19">
                  <c:v>0.17083066410420672</c:v>
                </c:pt>
                <c:pt idx="20">
                  <c:v>0.78297387714428079</c:v>
                </c:pt>
                <c:pt idx="21">
                  <c:v>16.495836002562463</c:v>
                </c:pt>
                <c:pt idx="22">
                  <c:v>2.9361520392910525</c:v>
                </c:pt>
                <c:pt idx="23">
                  <c:v>9.7515837426151339</c:v>
                </c:pt>
                <c:pt idx="24">
                  <c:v>1.7083066410420671</c:v>
                </c:pt>
                <c:pt idx="25">
                  <c:v>2.3845113531212192</c:v>
                </c:pt>
                <c:pt idx="26">
                  <c:v>1.6300092533276391</c:v>
                </c:pt>
                <c:pt idx="27">
                  <c:v>9.4312762474197454E-2</c:v>
                </c:pt>
                <c:pt idx="28">
                  <c:v>2.4912805181863478</c:v>
                </c:pt>
                <c:pt idx="29">
                  <c:v>0.87194818136522179</c:v>
                </c:pt>
                <c:pt idx="30">
                  <c:v>2.2421524663677133</c:v>
                </c:pt>
              </c:numCache>
            </c:numRef>
          </c:val>
        </c:ser>
        <c:marker val="1"/>
        <c:axId val="178986368"/>
        <c:axId val="179187712"/>
      </c:lineChart>
      <c:catAx>
        <c:axId val="1789863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asignado de especie</a:t>
                </a:r>
              </a:p>
            </c:rich>
          </c:tx>
          <c:layout>
            <c:manualLayout>
              <c:xMode val="edge"/>
              <c:yMode val="edge"/>
              <c:x val="0.39586919104991436"/>
              <c:y val="0.874513153006866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187712"/>
        <c:crosses val="autoZero"/>
        <c:auto val="1"/>
        <c:lblAlgn val="ctr"/>
        <c:lblOffset val="100"/>
        <c:tickLblSkip val="2"/>
        <c:tickMarkSkip val="1"/>
      </c:catAx>
      <c:valAx>
        <c:axId val="1791877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2.4096385542168676E-2"/>
              <c:y val="0.247059769683554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9863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6937354988399073"/>
          <c:y val="9.7656436264870264E-2"/>
          <c:w val="0.80046403712296943"/>
          <c:h val="0.68359505385409192"/>
        </c:manualLayout>
      </c:layout>
      <c:lineChart>
        <c:grouping val="standard"/>
        <c:ser>
          <c:idx val="0"/>
          <c:order val="0"/>
          <c:tx>
            <c:strRef>
              <c:f>'[5]4-ARBUS'!$C$59</c:f>
              <c:strCache>
                <c:ptCount val="1"/>
                <c:pt idx="0">
                  <c:v>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'[5]4-ARBUS'!$D$58:$N$58</c:f>
              <c:numCache>
                <c:formatCode>General</c:formatCode>
                <c:ptCount val="11"/>
                <c:pt idx="0">
                  <c:v>3</c:v>
                </c:pt>
                <c:pt idx="1">
                  <c:v>5</c:v>
                </c:pt>
                <c:pt idx="2">
                  <c:v>6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14</c:v>
                </c:pt>
                <c:pt idx="7">
                  <c:v>17</c:v>
                </c:pt>
                <c:pt idx="8">
                  <c:v>23</c:v>
                </c:pt>
                <c:pt idx="9">
                  <c:v>25</c:v>
                </c:pt>
                <c:pt idx="10">
                  <c:v>26</c:v>
                </c:pt>
              </c:numCache>
            </c:numRef>
          </c:cat>
          <c:val>
            <c:numRef>
              <c:f>'[5]4-ARBUS'!$D$59:$N$59</c:f>
              <c:numCache>
                <c:formatCode>General</c:formatCode>
                <c:ptCount val="11"/>
                <c:pt idx="0">
                  <c:v>8.6</c:v>
                </c:pt>
                <c:pt idx="1">
                  <c:v>0.83</c:v>
                </c:pt>
                <c:pt idx="2">
                  <c:v>2.4300000000000002</c:v>
                </c:pt>
                <c:pt idx="3">
                  <c:v>27.1</c:v>
                </c:pt>
                <c:pt idx="4">
                  <c:v>22.3</c:v>
                </c:pt>
                <c:pt idx="5">
                  <c:v>11</c:v>
                </c:pt>
                <c:pt idx="6">
                  <c:v>19.600000000000001</c:v>
                </c:pt>
                <c:pt idx="7">
                  <c:v>3.49</c:v>
                </c:pt>
                <c:pt idx="8">
                  <c:v>2.38</c:v>
                </c:pt>
                <c:pt idx="9">
                  <c:v>1.45</c:v>
                </c:pt>
                <c:pt idx="10">
                  <c:v>0.88</c:v>
                </c:pt>
              </c:numCache>
            </c:numRef>
          </c:val>
        </c:ser>
        <c:marker val="1"/>
        <c:axId val="179199360"/>
        <c:axId val="179271552"/>
      </c:lineChart>
      <c:catAx>
        <c:axId val="179199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de especie</a:t>
                </a:r>
              </a:p>
            </c:rich>
          </c:tx>
          <c:layout>
            <c:manualLayout>
              <c:xMode val="edge"/>
              <c:yMode val="edge"/>
              <c:x val="0.42227378190255255"/>
              <c:y val="0.88672044128502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271552"/>
        <c:crosses val="autoZero"/>
        <c:auto val="1"/>
        <c:lblAlgn val="ctr"/>
        <c:lblOffset val="100"/>
        <c:tickLblSkip val="1"/>
        <c:tickMarkSkip val="1"/>
      </c:catAx>
      <c:valAx>
        <c:axId val="1792715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5.5684454756380508E-2"/>
              <c:y val="0.1757815852767664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199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Fig. 8 Calidad nutricional, materia seca (M.S.)</a:t>
            </a:r>
          </a:p>
        </c:rich>
      </c:tx>
      <c:layout>
        <c:manualLayout>
          <c:xMode val="edge"/>
          <c:yMode val="edge"/>
          <c:x val="0.22471910112359558"/>
          <c:y val="3.1413652719103742E-2"/>
        </c:manualLayout>
      </c:layout>
      <c:spPr>
        <a:noFill/>
        <a:ln w="25400">
          <a:noFill/>
        </a:ln>
      </c:spPr>
    </c:title>
    <c:view3D>
      <c:hPercent val="48"/>
      <c:depthPercent val="2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272873194221517"/>
          <c:y val="0.19371752510113954"/>
          <c:w val="0.89085072231139661"/>
          <c:h val="0.58900598848319463"/>
        </c:manualLayout>
      </c:layout>
      <c:bar3DChart>
        <c:barDir val="col"/>
        <c:grouping val="clustered"/>
        <c:ser>
          <c:idx val="0"/>
          <c:order val="0"/>
          <c:tx>
            <c:strRef>
              <c:f>[7]Hoja1!$C$2</c:f>
              <c:strCache>
                <c:ptCount val="1"/>
                <c:pt idx="0">
                  <c:v>M. S. 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[7]Hoja1!$A$3:$B$11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[7]Hoja1!$C$3:$C$11</c:f>
              <c:numCache>
                <c:formatCode>General</c:formatCode>
                <c:ptCount val="9"/>
                <c:pt idx="0">
                  <c:v>43.3</c:v>
                </c:pt>
                <c:pt idx="1">
                  <c:v>49</c:v>
                </c:pt>
                <c:pt idx="2">
                  <c:v>42.4</c:v>
                </c:pt>
                <c:pt idx="3">
                  <c:v>36.4</c:v>
                </c:pt>
                <c:pt idx="4">
                  <c:v>55.16</c:v>
                </c:pt>
                <c:pt idx="5">
                  <c:v>26.7</c:v>
                </c:pt>
                <c:pt idx="6">
                  <c:v>39.1</c:v>
                </c:pt>
                <c:pt idx="7">
                  <c:v>33.799999999999997</c:v>
                </c:pt>
                <c:pt idx="8">
                  <c:v>41.2</c:v>
                </c:pt>
              </c:numCache>
            </c:numRef>
          </c:val>
        </c:ser>
        <c:gapDepth val="0"/>
        <c:shape val="box"/>
        <c:axId val="179341184"/>
        <c:axId val="179351552"/>
        <c:axId val="0"/>
      </c:bar3DChart>
      <c:catAx>
        <c:axId val="1793411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 vegetales</a:t>
                </a:r>
              </a:p>
            </c:rich>
          </c:tx>
          <c:layout>
            <c:manualLayout>
              <c:xMode val="edge"/>
              <c:yMode val="edge"/>
              <c:x val="0.43820224719101131"/>
              <c:y val="0.882200080528162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351552"/>
        <c:crosses val="autoZero"/>
        <c:lblAlgn val="ctr"/>
        <c:lblOffset val="100"/>
        <c:tickLblSkip val="2"/>
        <c:tickMarkSkip val="1"/>
      </c:catAx>
      <c:valAx>
        <c:axId val="17935155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Contenido de M.S. (%)</a:t>
                </a:r>
              </a:p>
            </c:rich>
          </c:tx>
          <c:layout>
            <c:manualLayout>
              <c:xMode val="edge"/>
              <c:yMode val="edge"/>
              <c:x val="0.11235955056179769"/>
              <c:y val="0.316754331584295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341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0.9842519685039367" l="1.1811023622047245" r="0.9842519685039367" t="1.1811023622047245" header="0.51181102362204722" footer="0.51181102362204722"/>
    <c:pageSetup orientation="portrait" horizontalDpi="300" verticalDpi="300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Fig. 9 Calidad nutricional, proteína cruda (P.C.)</a:t>
            </a:r>
          </a:p>
        </c:rich>
      </c:tx>
      <c:layout>
        <c:manualLayout>
          <c:xMode val="edge"/>
          <c:yMode val="edge"/>
          <c:x val="0.21302767332586703"/>
          <c:y val="3.1551378832229263E-2"/>
        </c:manualLayout>
      </c:layout>
      <c:spPr>
        <a:noFill/>
        <a:ln w="25400">
          <a:noFill/>
        </a:ln>
      </c:spPr>
    </c:title>
    <c:view3D>
      <c:hPercent val="53"/>
      <c:depthPercent val="2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0085591475889867E-2"/>
          <c:y val="0.11042982591280234"/>
          <c:w val="0.9129757428251446"/>
          <c:h val="0.6915010527396912"/>
        </c:manualLayout>
      </c:layout>
      <c:bar3DChart>
        <c:barDir val="col"/>
        <c:grouping val="clustered"/>
        <c:ser>
          <c:idx val="0"/>
          <c:order val="0"/>
          <c:tx>
            <c:strRef>
              <c:f>[7]Hoja1!$F$14</c:f>
              <c:strCache>
                <c:ptCount val="1"/>
                <c:pt idx="0">
                  <c:v>P. C. %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[7]Hoja1!$D$15:$E$23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[7]Hoja1!$F$15:$F$23</c:f>
              <c:numCache>
                <c:formatCode>General</c:formatCode>
                <c:ptCount val="9"/>
                <c:pt idx="0">
                  <c:v>10.71</c:v>
                </c:pt>
                <c:pt idx="1">
                  <c:v>12.74</c:v>
                </c:pt>
                <c:pt idx="2">
                  <c:v>10.76</c:v>
                </c:pt>
                <c:pt idx="3">
                  <c:v>11.93</c:v>
                </c:pt>
                <c:pt idx="4">
                  <c:v>12.49</c:v>
                </c:pt>
                <c:pt idx="5">
                  <c:v>14.41</c:v>
                </c:pt>
                <c:pt idx="6">
                  <c:v>20</c:v>
                </c:pt>
                <c:pt idx="7">
                  <c:v>14.92</c:v>
                </c:pt>
                <c:pt idx="8">
                  <c:v>11.33</c:v>
                </c:pt>
              </c:numCache>
            </c:numRef>
          </c:val>
        </c:ser>
        <c:gapDepth val="0"/>
        <c:shape val="box"/>
        <c:axId val="179466240"/>
        <c:axId val="179468160"/>
        <c:axId val="0"/>
      </c:bar3DChart>
      <c:catAx>
        <c:axId val="1794662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 vegetales</a:t>
                </a:r>
              </a:p>
            </c:rich>
          </c:tx>
          <c:layout>
            <c:manualLayout>
              <c:xMode val="edge"/>
              <c:yMode val="edge"/>
              <c:x val="0.42765705848125174"/>
              <c:y val="0.9018435782878857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468160"/>
        <c:crosses val="autoZero"/>
        <c:lblAlgn val="ctr"/>
        <c:lblOffset val="100"/>
        <c:tickLblSkip val="2"/>
        <c:tickMarkSkip val="1"/>
      </c:catAx>
      <c:valAx>
        <c:axId val="1794681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Contenido de P.C. (%)</a:t>
                </a:r>
              </a:p>
            </c:rich>
          </c:tx>
          <c:layout>
            <c:manualLayout>
              <c:xMode val="edge"/>
              <c:yMode val="edge"/>
              <c:x val="7.8483879646372059E-2"/>
              <c:y val="0.2865916910594158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46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0.9842519685039367" l="1.1811023622047245" r="0.9842519685039367" t="1.1811023622047245" header="0.51181102362204722" footer="0.51181102362204722"/>
    <c:pageSetup orientation="portrait" horizontalDpi="300" verticalDpi="300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Fig. 10 Calidad nutricional, fibra detergente neutro (F.D.N.)</a:t>
            </a:r>
          </a:p>
        </c:rich>
      </c:tx>
      <c:layout>
        <c:manualLayout>
          <c:xMode val="edge"/>
          <c:yMode val="edge"/>
          <c:x val="0.14446227929373998"/>
          <c:y val="3.3766276590752577E-2"/>
        </c:manualLayout>
      </c:layout>
      <c:spPr>
        <a:noFill/>
        <a:ln w="25400">
          <a:noFill/>
        </a:ln>
      </c:spPr>
    </c:title>
    <c:view3D>
      <c:hPercent val="51"/>
      <c:depthPercent val="2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0256821829855565E-2"/>
          <c:y val="0.13766251225460657"/>
          <c:w val="0.91332263242375633"/>
          <c:h val="0.64415666111589565"/>
        </c:manualLayout>
      </c:layout>
      <c:bar3DChart>
        <c:barDir val="col"/>
        <c:grouping val="clustered"/>
        <c:ser>
          <c:idx val="0"/>
          <c:order val="0"/>
          <c:tx>
            <c:strRef>
              <c:f>[7]Hoja1!$C$27</c:f>
              <c:strCache>
                <c:ptCount val="1"/>
                <c:pt idx="0">
                  <c:v>F. D. N. %</c:v>
                </c:pt>
              </c:strCache>
            </c:strRef>
          </c:tx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[7]Hoja1!$A$28:$B$36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[7]Hoja1!$C$28:$C$36</c:f>
              <c:numCache>
                <c:formatCode>General</c:formatCode>
                <c:ptCount val="9"/>
                <c:pt idx="0">
                  <c:v>29.62</c:v>
                </c:pt>
                <c:pt idx="1">
                  <c:v>34.799999999999997</c:v>
                </c:pt>
                <c:pt idx="2">
                  <c:v>46.27</c:v>
                </c:pt>
                <c:pt idx="3">
                  <c:v>50.76</c:v>
                </c:pt>
                <c:pt idx="4">
                  <c:v>29.71</c:v>
                </c:pt>
                <c:pt idx="5">
                  <c:v>37.76</c:v>
                </c:pt>
                <c:pt idx="7">
                  <c:v>22.13</c:v>
                </c:pt>
                <c:pt idx="8">
                  <c:v>12.38</c:v>
                </c:pt>
              </c:numCache>
            </c:numRef>
          </c:val>
        </c:ser>
        <c:gapDepth val="0"/>
        <c:shape val="box"/>
        <c:axId val="179480448"/>
        <c:axId val="178855936"/>
        <c:axId val="0"/>
      </c:bar3DChart>
      <c:catAx>
        <c:axId val="179480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 vegetales</a:t>
                </a:r>
              </a:p>
            </c:rich>
          </c:tx>
          <c:layout>
            <c:manualLayout>
              <c:xMode val="edge"/>
              <c:yMode val="edge"/>
              <c:x val="0.42696629213483178"/>
              <c:y val="0.8831180031427595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855936"/>
        <c:crosses val="autoZero"/>
        <c:lblAlgn val="ctr"/>
        <c:lblOffset val="100"/>
        <c:tickLblSkip val="2"/>
        <c:tickMarkSkip val="1"/>
      </c:catAx>
      <c:valAx>
        <c:axId val="17885593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Contenido de F.D.N. (%)</a:t>
                </a:r>
              </a:p>
            </c:rich>
          </c:tx>
          <c:layout>
            <c:manualLayout>
              <c:xMode val="edge"/>
              <c:yMode val="edge"/>
              <c:x val="8.5072231139646876E-2"/>
              <c:y val="0.277922430400809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48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0.9842519685039367" l="1.1811023622047245" r="0.9842519685039367" t="1.1811023622047245" header="0.51181102362204722" footer="0.51181102362204722"/>
    <c:pageSetup orientation="portrait" horizontalDpi="300" verticalDpi="30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Calidad nutricional, cenizas.</a:t>
            </a:r>
          </a:p>
        </c:rich>
      </c:tx>
      <c:layout>
        <c:manualLayout>
          <c:xMode val="edge"/>
          <c:yMode val="edge"/>
          <c:x val="0.32679266180770367"/>
          <c:y val="2.7404678693995797E-2"/>
        </c:manualLayout>
      </c:layout>
      <c:spPr>
        <a:noFill/>
        <a:ln w="25400">
          <a:noFill/>
        </a:ln>
      </c:spPr>
    </c:title>
    <c:view3D>
      <c:hPercent val="78"/>
      <c:depthPercent val="2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6503939890274467E-2"/>
          <c:y val="9.0274235697868466E-2"/>
          <c:w val="0.77613257179329542"/>
          <c:h val="0.7576587638928246"/>
        </c:manualLayout>
      </c:layout>
      <c:bar3DChart>
        <c:barDir val="col"/>
        <c:grouping val="clustered"/>
        <c:ser>
          <c:idx val="0"/>
          <c:order val="0"/>
          <c:tx>
            <c:strRef>
              <c:f>[7]Hoja1!$F$27</c:f>
              <c:strCache>
                <c:ptCount val="1"/>
                <c:pt idx="0">
                  <c:v>Cenizas %</c:v>
                </c:pt>
              </c:strCache>
            </c:strRef>
          </c:tx>
          <c:spPr>
            <a:solidFill>
              <a:srgbClr val="80808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[7]Hoja1!$D$28:$E$36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[7]Hoja1!$F$28:$F$36</c:f>
              <c:numCache>
                <c:formatCode>General</c:formatCode>
                <c:ptCount val="9"/>
                <c:pt idx="0">
                  <c:v>6.35</c:v>
                </c:pt>
                <c:pt idx="1">
                  <c:v>7</c:v>
                </c:pt>
                <c:pt idx="2">
                  <c:v>13.09</c:v>
                </c:pt>
                <c:pt idx="3">
                  <c:v>8.02</c:v>
                </c:pt>
                <c:pt idx="4">
                  <c:v>10.11</c:v>
                </c:pt>
                <c:pt idx="5">
                  <c:v>11.52</c:v>
                </c:pt>
                <c:pt idx="7">
                  <c:v>6.38</c:v>
                </c:pt>
                <c:pt idx="8">
                  <c:v>4.87</c:v>
                </c:pt>
              </c:numCache>
            </c:numRef>
          </c:val>
        </c:ser>
        <c:gapDepth val="0"/>
        <c:shape val="box"/>
        <c:axId val="178892800"/>
        <c:axId val="178894720"/>
        <c:axId val="0"/>
      </c:bar3DChart>
      <c:catAx>
        <c:axId val="1788928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 vegetales</a:t>
                </a:r>
              </a:p>
            </c:rich>
          </c:tx>
          <c:layout>
            <c:manualLayout>
              <c:xMode val="edge"/>
              <c:yMode val="edge"/>
              <c:x val="0.37364896258160213"/>
              <c:y val="0.926922955826327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894720"/>
        <c:crosses val="autoZero"/>
        <c:lblAlgn val="ctr"/>
        <c:lblOffset val="100"/>
        <c:tickLblSkip val="2"/>
        <c:tickMarkSkip val="1"/>
      </c:catAx>
      <c:valAx>
        <c:axId val="1788947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Contenido de cenizas (%)</a:t>
                </a:r>
              </a:p>
            </c:rich>
          </c:tx>
          <c:layout>
            <c:manualLayout>
              <c:xMode val="edge"/>
              <c:yMode val="edge"/>
              <c:x val="4.0849082725962875E-2"/>
              <c:y val="0.3191839047888923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8892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33" r="0.75000000000000033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Fig. 11 Calidad nutricional de especies preferidas por los venados en la UMA San Sebastián.</a:t>
            </a:r>
          </a:p>
        </c:rich>
      </c:tx>
      <c:layout>
        <c:manualLayout>
          <c:xMode val="edge"/>
          <c:yMode val="edge"/>
          <c:x val="0.15056091197467295"/>
          <c:y val="3.1551378832229263E-2"/>
        </c:manualLayout>
      </c:layout>
      <c:spPr>
        <a:noFill/>
        <a:ln w="25400">
          <a:noFill/>
        </a:ln>
      </c:spPr>
    </c:title>
    <c:view3D>
      <c:hPercent val="51"/>
      <c:depthPercent val="200"/>
      <c:rAngAx val="1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6177289478129758"/>
          <c:y val="0.15775689416114638"/>
          <c:w val="0.83128843951973674"/>
          <c:h val="0.64154470292199461"/>
        </c:manualLayout>
      </c:layout>
      <c:bar3DChart>
        <c:barDir val="col"/>
        <c:grouping val="percentStacked"/>
        <c:ser>
          <c:idx val="0"/>
          <c:order val="0"/>
          <c:tx>
            <c:strRef>
              <c:f>[7]Hoja1!$C$2</c:f>
              <c:strCache>
                <c:ptCount val="1"/>
                <c:pt idx="0">
                  <c:v>M. S. 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[7]Hoja1!$A$3:$B$11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[7]Hoja1!$C$3:$C$11</c:f>
              <c:numCache>
                <c:formatCode>General</c:formatCode>
                <c:ptCount val="9"/>
                <c:pt idx="0">
                  <c:v>43.3</c:v>
                </c:pt>
                <c:pt idx="1">
                  <c:v>49</c:v>
                </c:pt>
                <c:pt idx="2">
                  <c:v>42.4</c:v>
                </c:pt>
                <c:pt idx="3">
                  <c:v>36.4</c:v>
                </c:pt>
                <c:pt idx="4">
                  <c:v>55.16</c:v>
                </c:pt>
                <c:pt idx="5">
                  <c:v>26.7</c:v>
                </c:pt>
                <c:pt idx="6">
                  <c:v>39.1</c:v>
                </c:pt>
                <c:pt idx="7">
                  <c:v>33.799999999999997</c:v>
                </c:pt>
                <c:pt idx="8">
                  <c:v>41.2</c:v>
                </c:pt>
              </c:numCache>
            </c:numRef>
          </c:val>
        </c:ser>
        <c:ser>
          <c:idx val="1"/>
          <c:order val="1"/>
          <c:tx>
            <c:strRef>
              <c:f>[7]Hoja1!$D$2</c:f>
              <c:strCache>
                <c:ptCount val="1"/>
                <c:pt idx="0">
                  <c:v>P. C. 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[7]Hoja1!$A$3:$B$11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[7]Hoja1!$D$3:$D$11</c:f>
              <c:numCache>
                <c:formatCode>General</c:formatCode>
                <c:ptCount val="9"/>
                <c:pt idx="0">
                  <c:v>10.71</c:v>
                </c:pt>
                <c:pt idx="1">
                  <c:v>12.74</c:v>
                </c:pt>
                <c:pt idx="2">
                  <c:v>10.76</c:v>
                </c:pt>
                <c:pt idx="3">
                  <c:v>11.93</c:v>
                </c:pt>
                <c:pt idx="4">
                  <c:v>12.49</c:v>
                </c:pt>
                <c:pt idx="5">
                  <c:v>14.41</c:v>
                </c:pt>
                <c:pt idx="6">
                  <c:v>20</c:v>
                </c:pt>
                <c:pt idx="7">
                  <c:v>14.92</c:v>
                </c:pt>
                <c:pt idx="8">
                  <c:v>11.33</c:v>
                </c:pt>
              </c:numCache>
            </c:numRef>
          </c:val>
        </c:ser>
        <c:ser>
          <c:idx val="2"/>
          <c:order val="2"/>
          <c:tx>
            <c:strRef>
              <c:f>[7]Hoja1!$E$2</c:f>
              <c:strCache>
                <c:ptCount val="1"/>
                <c:pt idx="0">
                  <c:v>F. D. N. </c:v>
                </c:pt>
              </c:strCache>
            </c:strRef>
          </c:tx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[7]Hoja1!$A$3:$B$11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[7]Hoja1!$E$3:$E$11</c:f>
              <c:numCache>
                <c:formatCode>General</c:formatCode>
                <c:ptCount val="9"/>
                <c:pt idx="0">
                  <c:v>29.62</c:v>
                </c:pt>
                <c:pt idx="1">
                  <c:v>34.799999999999997</c:v>
                </c:pt>
                <c:pt idx="2">
                  <c:v>46.27</c:v>
                </c:pt>
                <c:pt idx="3">
                  <c:v>50.76</c:v>
                </c:pt>
                <c:pt idx="4">
                  <c:v>29.71</c:v>
                </c:pt>
                <c:pt idx="5">
                  <c:v>37.76</c:v>
                </c:pt>
                <c:pt idx="7">
                  <c:v>22.13</c:v>
                </c:pt>
                <c:pt idx="8">
                  <c:v>12.38</c:v>
                </c:pt>
              </c:numCache>
            </c:numRef>
          </c:val>
        </c:ser>
        <c:ser>
          <c:idx val="3"/>
          <c:order val="3"/>
          <c:tx>
            <c:strRef>
              <c:f>[7]Hoja1!$F$2</c:f>
              <c:strCache>
                <c:ptCount val="1"/>
                <c:pt idx="0">
                  <c:v>Cenizas </c:v>
                </c:pt>
              </c:strCache>
            </c:strRef>
          </c:tx>
          <c:spPr>
            <a:solidFill>
              <a:srgbClr val="808080"/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[7]Hoja1!$A$3:$B$11</c:f>
              <c:multiLvlStrCache>
                <c:ptCount val="2"/>
                <c:lvl>
                  <c:pt idx="0">
                    <c:v>Gymnopodium floribundum</c:v>
                  </c:pt>
                </c:lvl>
                <c:lvl>
                  <c:pt idx="0">
                    <c:v>Lonchocarpus rugosus</c:v>
                  </c:pt>
                </c:lvl>
                <c:lvl>
                  <c:pt idx="0">
                    <c:v>Mimosa bahamensis</c:v>
                  </c:pt>
                </c:lvl>
                <c:lvl>
                  <c:pt idx="0">
                    <c:v>Bursera simaruba</c:v>
                  </c:pt>
                </c:lvl>
                <c:lvl>
                  <c:pt idx="0">
                    <c:v>Brosimum alicastrum</c:v>
                  </c:pt>
                </c:lvl>
                <c:lvl>
                  <c:pt idx="0">
                    <c:v>Vitex gaumeri</c:v>
                  </c:pt>
                </c:lvl>
                <c:lvl>
                  <c:pt idx="0">
                    <c:v>Piscidia piscipula</c:v>
                  </c:pt>
                </c:lvl>
                <c:lvl>
                  <c:pt idx="0">
                    <c:v>Lysiloma latisiliqum</c:v>
                  </c:pt>
                </c:lvl>
                <c:lvl>
                  <c:pt idx="0">
                    <c:v>Ficus conitifoia</c:v>
                  </c:pt>
                </c:lvl>
              </c:multiLvlStrCache>
            </c:multiLvlStrRef>
          </c:cat>
          <c:val>
            <c:numRef>
              <c:f>[7]Hoja1!$F$3:$F$11</c:f>
              <c:numCache>
                <c:formatCode>General</c:formatCode>
                <c:ptCount val="9"/>
                <c:pt idx="0">
                  <c:v>6.35</c:v>
                </c:pt>
                <c:pt idx="1">
                  <c:v>7</c:v>
                </c:pt>
                <c:pt idx="2">
                  <c:v>13.09</c:v>
                </c:pt>
                <c:pt idx="3">
                  <c:v>8.02</c:v>
                </c:pt>
                <c:pt idx="4">
                  <c:v>10.11</c:v>
                </c:pt>
                <c:pt idx="5">
                  <c:v>11.52</c:v>
                </c:pt>
                <c:pt idx="7">
                  <c:v>6.38</c:v>
                </c:pt>
                <c:pt idx="8">
                  <c:v>4.87</c:v>
                </c:pt>
              </c:numCache>
            </c:numRef>
          </c:val>
        </c:ser>
        <c:gapDepth val="0"/>
        <c:shape val="box"/>
        <c:axId val="179528064"/>
        <c:axId val="179529984"/>
        <c:axId val="0"/>
      </c:bar3DChart>
      <c:catAx>
        <c:axId val="1795280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Especies vegetales.</a:t>
                </a:r>
              </a:p>
            </c:rich>
          </c:tx>
          <c:layout>
            <c:manualLayout>
              <c:xMode val="edge"/>
              <c:yMode val="edge"/>
              <c:x val="0.45008102409450101"/>
              <c:y val="0.89921429671853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529984"/>
        <c:crosses val="autoZero"/>
        <c:lblAlgn val="ctr"/>
        <c:lblOffset val="100"/>
        <c:tickLblSkip val="2"/>
        <c:tickMarkSkip val="1"/>
      </c:catAx>
      <c:valAx>
        <c:axId val="1795299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Contenido de M.S., P.C., F.D.N. y Cenizas (%)</a:t>
                </a:r>
              </a:p>
            </c:rich>
          </c:tx>
          <c:layout>
            <c:manualLayout>
              <c:xMode val="edge"/>
              <c:yMode val="edge"/>
              <c:x val="6.7271896839747491E-2"/>
              <c:y val="0.23400605967236698"/>
            </c:manualLayout>
          </c:layout>
          <c:spPr>
            <a:noFill/>
            <a:ln w="25400">
              <a:noFill/>
            </a:ln>
          </c:spPr>
        </c:title>
        <c:numFmt formatCode="0%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5280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3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87773808257575314"/>
          <c:y val="0.74145740255738746"/>
          <c:w val="9.6102709771067843E-2"/>
          <c:h val="0.2024546808401377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0.9842519685039367" l="1.1811023622047245" r="0.9842519685039367" t="1.1811023622047245" header="0.51181102362204722" footer="0.51181102362204722"/>
    <c:pageSetup orientation="portrait" horizontalDpi="300" verticalDpi="300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1522656898342862"/>
          <c:y val="6.3241228772751887E-2"/>
          <c:w val="0.86419926737571473"/>
          <c:h val="0.71541640049175581"/>
        </c:manualLayout>
      </c:layout>
      <c:lineChart>
        <c:grouping val="standard"/>
        <c:ser>
          <c:idx val="0"/>
          <c:order val="0"/>
          <c:tx>
            <c:strRef>
              <c:f>[5]hierba40!$A$5</c:f>
              <c:strCache>
                <c:ptCount val="1"/>
                <c:pt idx="0">
                  <c:v>0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[5]hierba40!$B$4:$P$4</c:f>
              <c:numCache>
                <c:formatCode>General</c:formatCode>
                <c:ptCount val="15"/>
                <c:pt idx="0">
                  <c:v>4</c:v>
                </c:pt>
                <c:pt idx="1">
                  <c:v>6</c:v>
                </c:pt>
                <c:pt idx="2">
                  <c:v>8</c:v>
                </c:pt>
                <c:pt idx="3">
                  <c:v>10</c:v>
                </c:pt>
                <c:pt idx="4">
                  <c:v>18</c:v>
                </c:pt>
                <c:pt idx="5">
                  <c:v>20</c:v>
                </c:pt>
                <c:pt idx="6">
                  <c:v>33</c:v>
                </c:pt>
                <c:pt idx="7">
                  <c:v>56</c:v>
                </c:pt>
                <c:pt idx="8">
                  <c:v>58</c:v>
                </c:pt>
                <c:pt idx="9">
                  <c:v>67</c:v>
                </c:pt>
                <c:pt idx="10">
                  <c:v>85</c:v>
                </c:pt>
                <c:pt idx="11">
                  <c:v>90</c:v>
                </c:pt>
                <c:pt idx="12">
                  <c:v>127</c:v>
                </c:pt>
                <c:pt idx="13">
                  <c:v>128</c:v>
                </c:pt>
                <c:pt idx="14">
                  <c:v>129</c:v>
                </c:pt>
              </c:numCache>
            </c:numRef>
          </c:cat>
          <c:val>
            <c:numRef>
              <c:f>[5]hierba40!$B$5:$P$5</c:f>
              <c:numCache>
                <c:formatCode>General</c:formatCode>
                <c:ptCount val="15"/>
                <c:pt idx="0">
                  <c:v>0.20449999999999999</c:v>
                </c:pt>
                <c:pt idx="1">
                  <c:v>4.43</c:v>
                </c:pt>
                <c:pt idx="2">
                  <c:v>1.3409090910000001</c:v>
                </c:pt>
                <c:pt idx="3">
                  <c:v>1.1399999999999999</c:v>
                </c:pt>
                <c:pt idx="4">
                  <c:v>2.27</c:v>
                </c:pt>
                <c:pt idx="5">
                  <c:v>0.7</c:v>
                </c:pt>
                <c:pt idx="6">
                  <c:v>1.86</c:v>
                </c:pt>
                <c:pt idx="7">
                  <c:v>7.52</c:v>
                </c:pt>
                <c:pt idx="8">
                  <c:v>69.8</c:v>
                </c:pt>
                <c:pt idx="9">
                  <c:v>4.45</c:v>
                </c:pt>
                <c:pt idx="10">
                  <c:v>0.7</c:v>
                </c:pt>
                <c:pt idx="11">
                  <c:v>0.04</c:v>
                </c:pt>
                <c:pt idx="12">
                  <c:v>1.1100000000000001</c:v>
                </c:pt>
                <c:pt idx="13">
                  <c:v>1.1100000000000001</c:v>
                </c:pt>
                <c:pt idx="14">
                  <c:v>0.27</c:v>
                </c:pt>
              </c:numCache>
            </c:numRef>
          </c:val>
        </c:ser>
        <c:marker val="1"/>
        <c:axId val="179567232"/>
        <c:axId val="179664000"/>
      </c:lineChart>
      <c:catAx>
        <c:axId val="1795672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de especie</a:t>
                </a:r>
              </a:p>
            </c:rich>
          </c:tx>
          <c:layout>
            <c:manualLayout>
              <c:xMode val="edge"/>
              <c:yMode val="edge"/>
              <c:x val="0.41769631256492845"/>
              <c:y val="0.8932823564151208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664000"/>
        <c:crosses val="autoZero"/>
        <c:auto val="1"/>
        <c:lblAlgn val="ctr"/>
        <c:lblOffset val="100"/>
        <c:tickLblSkip val="1"/>
        <c:tickMarkSkip val="1"/>
      </c:catAx>
      <c:valAx>
        <c:axId val="17966400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9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1.4403321122928569E-2"/>
              <c:y val="0.1541504951335828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56723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ANALISIS DEL ESTRATO HERBACEO DEL HUBCHE</a:t>
            </a:r>
          </a:p>
        </c:rich>
      </c:tx>
      <c:layout>
        <c:manualLayout>
          <c:xMode val="edge"/>
          <c:yMode val="edge"/>
          <c:x val="0.14285729855924184"/>
          <c:y val="4.21942666891922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723228152932486"/>
          <c:y val="0.18987420010136527"/>
          <c:w val="0.84151877432553368"/>
          <c:h val="0.56118374696625639"/>
        </c:manualLayout>
      </c:layout>
      <c:lineChart>
        <c:grouping val="standard"/>
        <c:ser>
          <c:idx val="1"/>
          <c:order val="0"/>
          <c:tx>
            <c:strRef>
              <c:f>[8]DATOS!$I$2</c:f>
              <c:strCache>
                <c:ptCount val="1"/>
                <c:pt idx="0">
                  <c:v>Dom.</c:v>
                </c:pt>
              </c:strCache>
            </c:strRef>
          </c:tx>
          <c:spPr>
            <a:ln w="12700">
              <a:solidFill>
                <a:srgbClr val="993366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993366"/>
              </a:solidFill>
              <a:ln>
                <a:solidFill>
                  <a:srgbClr val="993366"/>
                </a:solidFill>
                <a:prstDash val="solid"/>
              </a:ln>
            </c:spPr>
          </c:marker>
          <c:cat>
            <c:numRef>
              <c:f>[8]DATOS!$A$3:$A$17</c:f>
              <c:numCache>
                <c:formatCode>General</c:formatCode>
                <c:ptCount val="15"/>
                <c:pt idx="0">
                  <c:v>4</c:v>
                </c:pt>
                <c:pt idx="1">
                  <c:v>6</c:v>
                </c:pt>
                <c:pt idx="2">
                  <c:v>8</c:v>
                </c:pt>
                <c:pt idx="3">
                  <c:v>10</c:v>
                </c:pt>
                <c:pt idx="4">
                  <c:v>18</c:v>
                </c:pt>
                <c:pt idx="5">
                  <c:v>20</c:v>
                </c:pt>
                <c:pt idx="6">
                  <c:v>33</c:v>
                </c:pt>
                <c:pt idx="7">
                  <c:v>56</c:v>
                </c:pt>
                <c:pt idx="8">
                  <c:v>58</c:v>
                </c:pt>
                <c:pt idx="9">
                  <c:v>67</c:v>
                </c:pt>
                <c:pt idx="10">
                  <c:v>85</c:v>
                </c:pt>
                <c:pt idx="11">
                  <c:v>90</c:v>
                </c:pt>
                <c:pt idx="12">
                  <c:v>127</c:v>
                </c:pt>
                <c:pt idx="13">
                  <c:v>128</c:v>
                </c:pt>
                <c:pt idx="14">
                  <c:v>129</c:v>
                </c:pt>
              </c:numCache>
            </c:numRef>
          </c:cat>
          <c:val>
            <c:numRef>
              <c:f>[8]DATOS!$I$3:$I$17</c:f>
              <c:numCache>
                <c:formatCode>General</c:formatCode>
                <c:ptCount val="15"/>
                <c:pt idx="0">
                  <c:v>0.20454545454545453</c:v>
                </c:pt>
                <c:pt idx="1">
                  <c:v>4.4318181818181817</c:v>
                </c:pt>
                <c:pt idx="2">
                  <c:v>1.3409090909090906</c:v>
                </c:pt>
                <c:pt idx="3">
                  <c:v>1.1363636363636365</c:v>
                </c:pt>
                <c:pt idx="4">
                  <c:v>2.2727272727272729</c:v>
                </c:pt>
                <c:pt idx="5">
                  <c:v>0.70454545454545447</c:v>
                </c:pt>
                <c:pt idx="6">
                  <c:v>1.8636363636363635</c:v>
                </c:pt>
                <c:pt idx="7">
                  <c:v>7.5227272727272725</c:v>
                </c:pt>
                <c:pt idx="8">
                  <c:v>69.772727272727266</c:v>
                </c:pt>
                <c:pt idx="9">
                  <c:v>4.4545454545454541</c:v>
                </c:pt>
                <c:pt idx="10">
                  <c:v>0.70454545454545447</c:v>
                </c:pt>
                <c:pt idx="11">
                  <c:v>3.6136363636363633E-2</c:v>
                </c:pt>
                <c:pt idx="12">
                  <c:v>1.1136363636363635</c:v>
                </c:pt>
                <c:pt idx="13">
                  <c:v>1.1136363636363635</c:v>
                </c:pt>
                <c:pt idx="14">
                  <c:v>0.27272727272727271</c:v>
                </c:pt>
              </c:numCache>
            </c:numRef>
          </c:val>
        </c:ser>
        <c:marker val="1"/>
        <c:axId val="179732864"/>
        <c:axId val="179735168"/>
      </c:lineChart>
      <c:catAx>
        <c:axId val="1797328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Número asignado de especie</a:t>
                </a:r>
              </a:p>
            </c:rich>
          </c:tx>
          <c:layout>
            <c:manualLayout>
              <c:xMode val="edge"/>
              <c:yMode val="edge"/>
              <c:x val="0.36383968226806906"/>
              <c:y val="0.8649824671284415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735168"/>
        <c:crosses val="autoZero"/>
        <c:auto val="1"/>
        <c:lblAlgn val="ctr"/>
        <c:lblOffset val="100"/>
        <c:tickLblSkip val="1"/>
        <c:tickMarkSkip val="1"/>
      </c:catAx>
      <c:valAx>
        <c:axId val="179735168"/>
        <c:scaling>
          <c:orientation val="minMax"/>
          <c:max val="7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Valor de dominancia</a:t>
                </a:r>
              </a:p>
            </c:rich>
          </c:tx>
          <c:layout>
            <c:manualLayout>
              <c:xMode val="edge"/>
              <c:yMode val="edge"/>
              <c:x val="3.1250034059834141E-2"/>
              <c:y val="0.223629613452718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7328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Rancho San Luis</a:t>
            </a:r>
          </a:p>
        </c:rich>
      </c:tx>
      <c:layout>
        <c:manualLayout>
          <c:xMode val="edge"/>
          <c:yMode val="edge"/>
          <c:x val="0.3854174508004779"/>
          <c:y val="3.7037158818519919E-2"/>
        </c:manualLayout>
      </c:layout>
      <c:spPr>
        <a:noFill/>
        <a:ln w="25400">
          <a:noFill/>
        </a:ln>
      </c:spPr>
    </c:title>
    <c:view3D>
      <c:hPercent val="100"/>
      <c:rotY val="30"/>
      <c:depthPercent val="150"/>
      <c:perspective val="10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8.750017801956797E-2"/>
          <c:y val="0.12794654864579599"/>
          <c:w val="0.90416850620220157"/>
          <c:h val="0.65320080098116939"/>
        </c:manualLayout>
      </c:layout>
      <c:line3DChart>
        <c:grouping val="standard"/>
        <c:ser>
          <c:idx val="0"/>
          <c:order val="0"/>
          <c:tx>
            <c:strRef>
              <c:f>[9]Hoja1!$B$8</c:f>
              <c:strCache>
                <c:ptCount val="1"/>
                <c:pt idx="0">
                  <c:v>AÑO 1996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[9]Hoja1!$B$9:$B$20</c:f>
              <c:numCache>
                <c:formatCode>General</c:formatCode>
                <c:ptCount val="12"/>
                <c:pt idx="8">
                  <c:v>25</c:v>
                </c:pt>
                <c:pt idx="9">
                  <c:v>25</c:v>
                </c:pt>
                <c:pt idx="10">
                  <c:v>25</c:v>
                </c:pt>
                <c:pt idx="11">
                  <c:v>25</c:v>
                </c:pt>
              </c:numCache>
            </c:numRef>
          </c:val>
        </c:ser>
        <c:ser>
          <c:idx val="1"/>
          <c:order val="1"/>
          <c:tx>
            <c:strRef>
              <c:f>[9]Hoja1!$C$8</c:f>
              <c:strCache>
                <c:ptCount val="1"/>
                <c:pt idx="0">
                  <c:v>AÑO 1997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[9]Hoja1!$C$9:$C$20</c:f>
              <c:numCache>
                <c:formatCode>General</c:formatCode>
                <c:ptCount val="12"/>
                <c:pt idx="0">
                  <c:v>25</c:v>
                </c:pt>
                <c:pt idx="1">
                  <c:v>25</c:v>
                </c:pt>
                <c:pt idx="2">
                  <c:v>25</c:v>
                </c:pt>
                <c:pt idx="3">
                  <c:v>25</c:v>
                </c:pt>
                <c:pt idx="4">
                  <c:v>25</c:v>
                </c:pt>
                <c:pt idx="5">
                  <c:v>25</c:v>
                </c:pt>
                <c:pt idx="6">
                  <c:v>25</c:v>
                </c:pt>
                <c:pt idx="7">
                  <c:v>25</c:v>
                </c:pt>
                <c:pt idx="8">
                  <c:v>25</c:v>
                </c:pt>
                <c:pt idx="9">
                  <c:v>25</c:v>
                </c:pt>
                <c:pt idx="10">
                  <c:v>25</c:v>
                </c:pt>
                <c:pt idx="11">
                  <c:v>45</c:v>
                </c:pt>
              </c:numCache>
            </c:numRef>
          </c:val>
        </c:ser>
        <c:ser>
          <c:idx val="2"/>
          <c:order val="2"/>
          <c:tx>
            <c:strRef>
              <c:f>[9]Hoja1!$D$8</c:f>
              <c:strCache>
                <c:ptCount val="1"/>
                <c:pt idx="0">
                  <c:v>AÑO 1998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[9]Hoja1!$D$9:$D$20</c:f>
              <c:numCache>
                <c:formatCode>General</c:formatCode>
                <c:ptCount val="12"/>
                <c:pt idx="0">
                  <c:v>55</c:v>
                </c:pt>
                <c:pt idx="1">
                  <c:v>55</c:v>
                </c:pt>
                <c:pt idx="2">
                  <c:v>55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25</c:v>
                </c:pt>
                <c:pt idx="8">
                  <c:v>25</c:v>
                </c:pt>
                <c:pt idx="9">
                  <c:v>25</c:v>
                </c:pt>
              </c:numCache>
            </c:numRef>
          </c:val>
        </c:ser>
        <c:gapDepth val="20"/>
        <c:axId val="179864320"/>
        <c:axId val="179866240"/>
        <c:axId val="179640960"/>
      </c:line3DChart>
      <c:catAx>
        <c:axId val="1798643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Meses</a:t>
                </a:r>
              </a:p>
            </c:rich>
          </c:tx>
          <c:layout>
            <c:manualLayout>
              <c:xMode val="edge"/>
              <c:yMode val="edge"/>
              <c:x val="0.30416728549659322"/>
              <c:y val="0.7912483929411068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866240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7986624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NUMERO DE RESES</a:t>
                </a:r>
              </a:p>
            </c:rich>
          </c:tx>
          <c:layout>
            <c:manualLayout>
              <c:xMode val="edge"/>
              <c:yMode val="edge"/>
              <c:x val="0.18750038147050277"/>
              <c:y val="0.2424250395394031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864320"/>
        <c:crosses val="autoZero"/>
        <c:crossBetween val="between"/>
      </c:valAx>
      <c:serAx>
        <c:axId val="179640960"/>
        <c:scaling>
          <c:orientation val="minMax"/>
        </c:scaling>
        <c:delete val="1"/>
        <c:axPos val="b"/>
        <c:tickLblPos val="none"/>
        <c:crossAx val="179866240"/>
        <c:crosses val="autoZero"/>
      </c:ser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1875064849985474"/>
          <c:y val="0.90235986939666657"/>
          <c:w val="0.41666751437889482"/>
          <c:h val="7.407431763703981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Rancho La Costa</a:t>
            </a:r>
          </a:p>
        </c:rich>
      </c:tx>
      <c:layout>
        <c:manualLayout>
          <c:xMode val="edge"/>
          <c:yMode val="edge"/>
          <c:x val="0.3854174508004779"/>
          <c:y val="3.7288197312296954E-2"/>
        </c:manualLayout>
      </c:layout>
      <c:spPr>
        <a:noFill/>
        <a:ln w="25400">
          <a:noFill/>
        </a:ln>
      </c:spPr>
    </c:title>
    <c:view3D>
      <c:hPercent val="100"/>
      <c:rotY val="30"/>
      <c:depthPercent val="150"/>
      <c:perspective val="10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00002034509348"/>
          <c:y val="0.12542393641408969"/>
          <c:w val="0.8916684807708346"/>
          <c:h val="0.65423837102484605"/>
        </c:manualLayout>
      </c:layout>
      <c:line3DChart>
        <c:grouping val="standard"/>
        <c:ser>
          <c:idx val="0"/>
          <c:order val="0"/>
          <c:tx>
            <c:strRef>
              <c:f>[9]Hoja1!$B$8</c:f>
              <c:strCache>
                <c:ptCount val="1"/>
                <c:pt idx="0">
                  <c:v>AÑO 1996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[9]Hoja1!$B$31:$B$42</c:f>
              <c:numCache>
                <c:formatCode>General</c:formatCode>
                <c:ptCount val="12"/>
                <c:pt idx="3">
                  <c:v>120</c:v>
                </c:pt>
                <c:pt idx="4">
                  <c:v>120</c:v>
                </c:pt>
                <c:pt idx="5">
                  <c:v>120</c:v>
                </c:pt>
                <c:pt idx="6">
                  <c:v>120</c:v>
                </c:pt>
                <c:pt idx="7">
                  <c:v>120</c:v>
                </c:pt>
                <c:pt idx="8">
                  <c:v>120</c:v>
                </c:pt>
                <c:pt idx="9">
                  <c:v>120</c:v>
                </c:pt>
                <c:pt idx="10">
                  <c:v>120</c:v>
                </c:pt>
                <c:pt idx="11">
                  <c:v>120</c:v>
                </c:pt>
              </c:numCache>
            </c:numRef>
          </c:val>
        </c:ser>
        <c:ser>
          <c:idx val="1"/>
          <c:order val="1"/>
          <c:tx>
            <c:strRef>
              <c:f>[9]Hoja1!$C$8</c:f>
              <c:strCache>
                <c:ptCount val="1"/>
                <c:pt idx="0">
                  <c:v>AÑO 1997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[9]Hoja1!$C$31:$C$42</c:f>
              <c:numCache>
                <c:formatCode>General</c:formatCode>
                <c:ptCount val="12"/>
                <c:pt idx="0">
                  <c:v>120</c:v>
                </c:pt>
                <c:pt idx="1">
                  <c:v>120</c:v>
                </c:pt>
                <c:pt idx="2">
                  <c:v>120</c:v>
                </c:pt>
                <c:pt idx="3">
                  <c:v>120</c:v>
                </c:pt>
                <c:pt idx="4">
                  <c:v>120</c:v>
                </c:pt>
                <c:pt idx="5">
                  <c:v>120</c:v>
                </c:pt>
                <c:pt idx="6">
                  <c:v>120</c:v>
                </c:pt>
                <c:pt idx="7">
                  <c:v>120</c:v>
                </c:pt>
                <c:pt idx="8">
                  <c:v>120</c:v>
                </c:pt>
                <c:pt idx="9">
                  <c:v>120</c:v>
                </c:pt>
                <c:pt idx="10">
                  <c:v>120</c:v>
                </c:pt>
                <c:pt idx="11">
                  <c:v>120</c:v>
                </c:pt>
              </c:numCache>
            </c:numRef>
          </c:val>
        </c:ser>
        <c:ser>
          <c:idx val="2"/>
          <c:order val="2"/>
          <c:tx>
            <c:strRef>
              <c:f>[9]Hoja1!$D$8</c:f>
              <c:strCache>
                <c:ptCount val="1"/>
                <c:pt idx="0">
                  <c:v>AÑO 1998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[9]Hoja1!$A$9:$A$20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[9]Hoja1!$D$31:$D$42</c:f>
              <c:numCache>
                <c:formatCode>General</c:formatCode>
                <c:ptCount val="12"/>
                <c:pt idx="0">
                  <c:v>124</c:v>
                </c:pt>
                <c:pt idx="1">
                  <c:v>124</c:v>
                </c:pt>
                <c:pt idx="2">
                  <c:v>124</c:v>
                </c:pt>
                <c:pt idx="3">
                  <c:v>124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41</c:v>
                </c:pt>
                <c:pt idx="8">
                  <c:v>41</c:v>
                </c:pt>
                <c:pt idx="9">
                  <c:v>41</c:v>
                </c:pt>
              </c:numCache>
            </c:numRef>
          </c:val>
        </c:ser>
        <c:gapDepth val="20"/>
        <c:axId val="179992448"/>
        <c:axId val="180002816"/>
        <c:axId val="179987776"/>
      </c:line3DChart>
      <c:catAx>
        <c:axId val="179992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Meses</a:t>
                </a:r>
              </a:p>
            </c:rich>
          </c:tx>
          <c:layout>
            <c:manualLayout>
              <c:xMode val="edge"/>
              <c:yMode val="edge"/>
              <c:x val="0.30416728549659322"/>
              <c:y val="0.786441979677535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0002816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8000281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NUMERO DE RESES</a:t>
                </a:r>
              </a:p>
            </c:rich>
          </c:tx>
          <c:layout>
            <c:manualLayout>
              <c:xMode val="edge"/>
              <c:yMode val="edge"/>
              <c:x val="0.18125036875481926"/>
              <c:y val="0.237288528350980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992448"/>
        <c:crosses val="autoZero"/>
        <c:crossBetween val="between"/>
      </c:valAx>
      <c:serAx>
        <c:axId val="179987776"/>
        <c:scaling>
          <c:orientation val="minMax"/>
        </c:scaling>
        <c:delete val="1"/>
        <c:axPos val="b"/>
        <c:tickLblPos val="none"/>
        <c:crossAx val="180002816"/>
        <c:crosses val="autoZero"/>
      </c:ser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1875064849985474"/>
          <c:y val="0.90169640773372572"/>
          <c:w val="0.41666751437889482"/>
          <c:h val="7.4576394624593895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Rancho San Juan</a:t>
            </a:r>
          </a:p>
        </c:rich>
      </c:tx>
      <c:layout>
        <c:manualLayout>
          <c:xMode val="edge"/>
          <c:yMode val="edge"/>
          <c:x val="0.37916743808479431"/>
          <c:y val="3.7415090265898281E-2"/>
        </c:manualLayout>
      </c:layout>
      <c:spPr>
        <a:noFill/>
        <a:ln w="25400">
          <a:noFill/>
        </a:ln>
      </c:spPr>
    </c:title>
    <c:view3D>
      <c:hPercent val="100"/>
      <c:rotY val="30"/>
      <c:depthPercent val="150"/>
      <c:perspective val="10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00002034509348"/>
          <c:y val="0.12585075816711233"/>
          <c:w val="0.87500178019567942"/>
          <c:h val="0.65306339373204236"/>
        </c:manualLayout>
      </c:layout>
      <c:line3DChart>
        <c:grouping val="standard"/>
        <c:ser>
          <c:idx val="0"/>
          <c:order val="0"/>
          <c:tx>
            <c:strRef>
              <c:f>[9]Hoja1!$B$8</c:f>
              <c:strCache>
                <c:ptCount val="1"/>
                <c:pt idx="0">
                  <c:v>AÑO 1996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[9]Hoja1!$A$50:$A$61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[9]Hoja1!$B$50:$B$61</c:f>
              <c:numCache>
                <c:formatCode>General</c:formatCode>
                <c:ptCount val="12"/>
                <c:pt idx="3">
                  <c:v>25</c:v>
                </c:pt>
                <c:pt idx="4">
                  <c:v>29</c:v>
                </c:pt>
                <c:pt idx="5">
                  <c:v>29</c:v>
                </c:pt>
                <c:pt idx="6">
                  <c:v>29</c:v>
                </c:pt>
                <c:pt idx="7">
                  <c:v>25</c:v>
                </c:pt>
                <c:pt idx="8">
                  <c:v>25</c:v>
                </c:pt>
                <c:pt idx="9">
                  <c:v>25</c:v>
                </c:pt>
                <c:pt idx="10">
                  <c:v>25</c:v>
                </c:pt>
                <c:pt idx="11">
                  <c:v>25</c:v>
                </c:pt>
              </c:numCache>
            </c:numRef>
          </c:val>
        </c:ser>
        <c:ser>
          <c:idx val="1"/>
          <c:order val="1"/>
          <c:tx>
            <c:strRef>
              <c:f>[9]Hoja1!$C$8</c:f>
              <c:strCache>
                <c:ptCount val="1"/>
                <c:pt idx="0">
                  <c:v>AÑO 1997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[9]Hoja1!$A$50:$A$61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[9]Hoja1!$C$50:$C$61</c:f>
              <c:numCache>
                <c:formatCode>General</c:formatCode>
                <c:ptCount val="12"/>
                <c:pt idx="0">
                  <c:v>39</c:v>
                </c:pt>
                <c:pt idx="1">
                  <c:v>39</c:v>
                </c:pt>
                <c:pt idx="2">
                  <c:v>39</c:v>
                </c:pt>
                <c:pt idx="3">
                  <c:v>39</c:v>
                </c:pt>
                <c:pt idx="4">
                  <c:v>39</c:v>
                </c:pt>
                <c:pt idx="5">
                  <c:v>39</c:v>
                </c:pt>
                <c:pt idx="6">
                  <c:v>39</c:v>
                </c:pt>
                <c:pt idx="7">
                  <c:v>39</c:v>
                </c:pt>
                <c:pt idx="8">
                  <c:v>39</c:v>
                </c:pt>
                <c:pt idx="9">
                  <c:v>39</c:v>
                </c:pt>
                <c:pt idx="10">
                  <c:v>39</c:v>
                </c:pt>
                <c:pt idx="11">
                  <c:v>32</c:v>
                </c:pt>
              </c:numCache>
            </c:numRef>
          </c:val>
        </c:ser>
        <c:ser>
          <c:idx val="2"/>
          <c:order val="2"/>
          <c:tx>
            <c:strRef>
              <c:f>[9]Hoja1!$D$8</c:f>
              <c:strCache>
                <c:ptCount val="1"/>
                <c:pt idx="0">
                  <c:v>AÑO 1998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[9]Hoja1!$A$50:$A$61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[9]Hoja1!$D$50:$D$61</c:f>
              <c:numCache>
                <c:formatCode>General</c:formatCode>
                <c:ptCount val="12"/>
                <c:pt idx="0">
                  <c:v>32</c:v>
                </c:pt>
                <c:pt idx="1">
                  <c:v>20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  <c:pt idx="5">
                  <c:v>14</c:v>
                </c:pt>
                <c:pt idx="6">
                  <c:v>14</c:v>
                </c:pt>
                <c:pt idx="7">
                  <c:v>14</c:v>
                </c:pt>
                <c:pt idx="8">
                  <c:v>14</c:v>
                </c:pt>
                <c:pt idx="9">
                  <c:v>14</c:v>
                </c:pt>
              </c:numCache>
            </c:numRef>
          </c:val>
        </c:ser>
        <c:gapDepth val="20"/>
        <c:axId val="179977216"/>
        <c:axId val="180061312"/>
        <c:axId val="180056064"/>
      </c:line3DChart>
      <c:catAx>
        <c:axId val="1799772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9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Meses</a:t>
                </a:r>
              </a:p>
            </c:rich>
          </c:tx>
          <c:layout>
            <c:manualLayout>
              <c:xMode val="edge"/>
              <c:yMode val="edge"/>
              <c:x val="0.30000061035280468"/>
              <c:y val="0.7891182674262174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80061312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800613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7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NUMERO DE RESES</a:t>
                </a:r>
              </a:p>
            </c:rich>
          </c:tx>
          <c:layout>
            <c:manualLayout>
              <c:xMode val="edge"/>
              <c:yMode val="edge"/>
              <c:x val="0.18750038147050277"/>
              <c:y val="0.2380960289648070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9977216"/>
        <c:crosses val="autoZero"/>
        <c:crossBetween val="between"/>
      </c:valAx>
      <c:serAx>
        <c:axId val="180056064"/>
        <c:scaling>
          <c:orientation val="minMax"/>
        </c:scaling>
        <c:delete val="1"/>
        <c:axPos val="b"/>
        <c:tickLblPos val="none"/>
        <c:crossAx val="180061312"/>
        <c:crosses val="autoZero"/>
      </c:ser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1875064849985474"/>
          <c:y val="0.90136353822391257"/>
          <c:w val="0.41666751437889482"/>
          <c:h val="7.4830180531796534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29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4</xdr:row>
      <xdr:rowOff>152401</xdr:rowOff>
    </xdr:from>
    <xdr:to>
      <xdr:col>8</xdr:col>
      <xdr:colOff>476250</xdr:colOff>
      <xdr:row>10</xdr:row>
      <xdr:rowOff>133351</xdr:rowOff>
    </xdr:to>
    <xdr:sp macro="" textlink="">
      <xdr:nvSpPr>
        <xdr:cNvPr id="2" name="1 CuadroTexto"/>
        <xdr:cNvSpPr txBox="1"/>
      </xdr:nvSpPr>
      <xdr:spPr>
        <a:xfrm>
          <a:off x="752475" y="914401"/>
          <a:ext cx="5819775" cy="1123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Alcérreca Aguirre, C., 2000. Aprovechamiento de venado cola blanca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Odocoileus virgin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ianus) como estrategia para conservar áreas forestadas en la zona maya: Reserva Ría Lagartos, Yucatán. Biocenosis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M029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342900</xdr:colOff>
      <xdr:row>13</xdr:row>
      <xdr:rowOff>47625</xdr:rowOff>
    </xdr:from>
    <xdr:to>
      <xdr:col>5</xdr:col>
      <xdr:colOff>714375</xdr:colOff>
      <xdr:row>14</xdr:row>
      <xdr:rowOff>171450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28900" y="2524125"/>
          <a:ext cx="1895475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13</xdr:row>
      <xdr:rowOff>152400</xdr:rowOff>
    </xdr:from>
    <xdr:to>
      <xdr:col>11</xdr:col>
      <xdr:colOff>0</xdr:colOff>
      <xdr:row>28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14</xdr:row>
      <xdr:rowOff>0</xdr:rowOff>
    </xdr:from>
    <xdr:to>
      <xdr:col>19</xdr:col>
      <xdr:colOff>0</xdr:colOff>
      <xdr:row>28</xdr:row>
      <xdr:rowOff>0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27</xdr:row>
      <xdr:rowOff>0</xdr:rowOff>
    </xdr:from>
    <xdr:to>
      <xdr:col>12</xdr:col>
      <xdr:colOff>9525</xdr:colOff>
      <xdr:row>41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5</xdr:row>
      <xdr:rowOff>85725</xdr:rowOff>
    </xdr:from>
    <xdr:to>
      <xdr:col>7</xdr:col>
      <xdr:colOff>66675</xdr:colOff>
      <xdr:row>21</xdr:row>
      <xdr:rowOff>142875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6</xdr:col>
      <xdr:colOff>495300</xdr:colOff>
      <xdr:row>15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0</xdr:rowOff>
    </xdr:from>
    <xdr:to>
      <xdr:col>17</xdr:col>
      <xdr:colOff>0</xdr:colOff>
      <xdr:row>17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6</xdr:col>
      <xdr:colOff>447675</xdr:colOff>
      <xdr:row>19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2</xdr:row>
      <xdr:rowOff>9525</xdr:rowOff>
    </xdr:from>
    <xdr:to>
      <xdr:col>13</xdr:col>
      <xdr:colOff>0</xdr:colOff>
      <xdr:row>21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21</xdr:row>
      <xdr:rowOff>180975</xdr:rowOff>
    </xdr:from>
    <xdr:to>
      <xdr:col>13</xdr:col>
      <xdr:colOff>0</xdr:colOff>
      <xdr:row>40</xdr:row>
      <xdr:rowOff>180975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9525</xdr:colOff>
      <xdr:row>2</xdr:row>
      <xdr:rowOff>0</xdr:rowOff>
    </xdr:from>
    <xdr:to>
      <xdr:col>20</xdr:col>
      <xdr:colOff>0</xdr:colOff>
      <xdr:row>21</xdr:row>
      <xdr:rowOff>19050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0</xdr:colOff>
      <xdr:row>33</xdr:row>
      <xdr:rowOff>0</xdr:rowOff>
    </xdr:from>
    <xdr:to>
      <xdr:col>24</xdr:col>
      <xdr:colOff>0</xdr:colOff>
      <xdr:row>64</xdr:row>
      <xdr:rowOff>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0</xdr:colOff>
      <xdr:row>55</xdr:row>
      <xdr:rowOff>0</xdr:rowOff>
    </xdr:from>
    <xdr:to>
      <xdr:col>13</xdr:col>
      <xdr:colOff>0</xdr:colOff>
      <xdr:row>74</xdr:row>
      <xdr:rowOff>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8</xdr:col>
      <xdr:colOff>361950</xdr:colOff>
      <xdr:row>18</xdr:row>
      <xdr:rowOff>142875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20</xdr:row>
      <xdr:rowOff>9525</xdr:rowOff>
    </xdr:from>
    <xdr:to>
      <xdr:col>12</xdr:col>
      <xdr:colOff>0</xdr:colOff>
      <xdr:row>34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11</xdr:col>
      <xdr:colOff>0</xdr:colOff>
      <xdr:row>21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11</xdr:col>
      <xdr:colOff>0</xdr:colOff>
      <xdr:row>46</xdr:row>
      <xdr:rowOff>9525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48</xdr:row>
      <xdr:rowOff>0</xdr:rowOff>
    </xdr:from>
    <xdr:to>
      <xdr:col>11</xdr:col>
      <xdr:colOff>0</xdr:colOff>
      <xdr:row>65</xdr:row>
      <xdr:rowOff>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jaime\Temporales\conabio\My%20Documents\40tnar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ARBOLHUBCH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jaime\Temporales\conabio\ARBUSHUBCHEPREVI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ARBOLMONTEALT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GRUPOHER\40TEN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ARBUSHUBCHEPREVI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bromatologic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HIERBAHUBCH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UARIOS/PROYECTO/PACO/1TRABAJO%20TRIMESTRAL/8_Hojas%20de%20calculo/Todas/M029/M029_Reses-a&#241;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  <sheetName val="Hoja2"/>
      <sheetName val="Hoja3"/>
      <sheetName val="Hoja1a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</sheetNames>
    <sheetDataSet>
      <sheetData sheetId="0">
        <row r="40">
          <cell r="F40">
            <v>1</v>
          </cell>
          <cell r="G40">
            <v>3</v>
          </cell>
          <cell r="H40">
            <v>4</v>
          </cell>
          <cell r="I40">
            <v>7</v>
          </cell>
          <cell r="J40">
            <v>8</v>
          </cell>
          <cell r="K40">
            <v>11</v>
          </cell>
          <cell r="L40">
            <v>12</v>
          </cell>
          <cell r="M40">
            <v>13</v>
          </cell>
          <cell r="N40">
            <v>14</v>
          </cell>
          <cell r="O40">
            <v>18</v>
          </cell>
        </row>
        <row r="41">
          <cell r="E41">
            <v>0</v>
          </cell>
          <cell r="F41">
            <v>72</v>
          </cell>
          <cell r="G41">
            <v>25</v>
          </cell>
          <cell r="H41">
            <v>13</v>
          </cell>
          <cell r="I41">
            <v>13</v>
          </cell>
          <cell r="J41">
            <v>32</v>
          </cell>
          <cell r="K41">
            <v>13</v>
          </cell>
          <cell r="L41">
            <v>86</v>
          </cell>
          <cell r="M41">
            <v>18</v>
          </cell>
          <cell r="N41">
            <v>13</v>
          </cell>
          <cell r="O41">
            <v>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GRAFICA"/>
      <sheetName val="DATOS"/>
      <sheetName val="Sheet3"/>
    </sheetNames>
    <sheetDataSet>
      <sheetData sheetId="0" refreshError="1"/>
      <sheetData sheetId="1">
        <row r="16">
          <cell r="C16" t="str">
            <v>ivi</v>
          </cell>
        </row>
        <row r="17">
          <cell r="B17">
            <v>1</v>
          </cell>
          <cell r="C17">
            <v>71.783761110892414</v>
          </cell>
        </row>
        <row r="18">
          <cell r="B18">
            <v>3</v>
          </cell>
          <cell r="C18">
            <v>25.427213321261267</v>
          </cell>
        </row>
        <row r="19">
          <cell r="B19">
            <v>4</v>
          </cell>
          <cell r="C19">
            <v>12.909738990558317</v>
          </cell>
        </row>
        <row r="20">
          <cell r="B20">
            <v>7</v>
          </cell>
          <cell r="C20">
            <v>12.909738859583513</v>
          </cell>
        </row>
        <row r="21">
          <cell r="B21">
            <v>8</v>
          </cell>
          <cell r="C21">
            <v>32.380000000000003</v>
          </cell>
        </row>
        <row r="22">
          <cell r="B22">
            <v>11</v>
          </cell>
          <cell r="C22">
            <v>12.776097941812676</v>
          </cell>
        </row>
        <row r="23">
          <cell r="B23">
            <v>12</v>
          </cell>
          <cell r="C23">
            <v>85.69</v>
          </cell>
        </row>
        <row r="24">
          <cell r="B24">
            <v>13</v>
          </cell>
          <cell r="C24">
            <v>18.489172932330824</v>
          </cell>
        </row>
        <row r="25">
          <cell r="B25">
            <v>14</v>
          </cell>
          <cell r="C25">
            <v>12.903397236546864</v>
          </cell>
        </row>
        <row r="26">
          <cell r="B26">
            <v>18</v>
          </cell>
          <cell r="C26">
            <v>14.722768964295554</v>
          </cell>
        </row>
      </sheetData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GRAFICA"/>
      <sheetName val="ARB40PRE"/>
    </sheetNames>
    <sheetDataSet>
      <sheetData sheetId="0"/>
      <sheetData sheetId="1">
        <row r="8">
          <cell r="I8" t="str">
            <v>Dom.</v>
          </cell>
        </row>
        <row r="9">
          <cell r="A9">
            <v>1</v>
          </cell>
          <cell r="I9">
            <v>0.50181507580610707</v>
          </cell>
        </row>
        <row r="10">
          <cell r="A10">
            <v>3</v>
          </cell>
          <cell r="I10">
            <v>1.6869528080290412</v>
          </cell>
        </row>
        <row r="11">
          <cell r="A11">
            <v>4</v>
          </cell>
          <cell r="I11">
            <v>1.1317531496903694</v>
          </cell>
        </row>
        <row r="12">
          <cell r="A12">
            <v>5</v>
          </cell>
          <cell r="I12">
            <v>5.0715353405936368</v>
          </cell>
        </row>
        <row r="13">
          <cell r="A13">
            <v>6</v>
          </cell>
          <cell r="I13">
            <v>10.338814150473343</v>
          </cell>
        </row>
        <row r="14">
          <cell r="A14">
            <v>8</v>
          </cell>
          <cell r="I14">
            <v>0.60858424087123641</v>
          </cell>
        </row>
        <row r="15">
          <cell r="A15">
            <v>10</v>
          </cell>
          <cell r="I15">
            <v>0.10143070681187273</v>
          </cell>
        </row>
        <row r="16">
          <cell r="A16">
            <v>11</v>
          </cell>
          <cell r="I16">
            <v>0.26692291266282298</v>
          </cell>
        </row>
        <row r="17">
          <cell r="A17">
            <v>12</v>
          </cell>
          <cell r="I17">
            <v>11.709018435475835</v>
          </cell>
        </row>
        <row r="18">
          <cell r="A18">
            <v>18</v>
          </cell>
          <cell r="I18">
            <v>0.71357391985194685</v>
          </cell>
        </row>
        <row r="19">
          <cell r="A19">
            <v>19</v>
          </cell>
          <cell r="I19">
            <v>1.3773222293401666</v>
          </cell>
        </row>
        <row r="20">
          <cell r="A20">
            <v>29</v>
          </cell>
          <cell r="I20">
            <v>0.32030749519538759</v>
          </cell>
        </row>
        <row r="21">
          <cell r="A21">
            <v>51</v>
          </cell>
          <cell r="I21">
            <v>0.12456402590931741</v>
          </cell>
        </row>
        <row r="22">
          <cell r="A22">
            <v>53</v>
          </cell>
          <cell r="I22">
            <v>13.239376468076019</v>
          </cell>
        </row>
        <row r="23">
          <cell r="A23">
            <v>57</v>
          </cell>
          <cell r="I23">
            <v>0.4608868958644744</v>
          </cell>
        </row>
        <row r="24">
          <cell r="A24">
            <v>65</v>
          </cell>
          <cell r="I24">
            <v>0.50181507580610707</v>
          </cell>
        </row>
        <row r="25">
          <cell r="A25">
            <v>66</v>
          </cell>
          <cell r="I25">
            <v>1.4235888675350561</v>
          </cell>
        </row>
        <row r="26">
          <cell r="A26">
            <v>68</v>
          </cell>
          <cell r="I26">
            <v>2.9183571784468643</v>
          </cell>
        </row>
        <row r="27">
          <cell r="A27">
            <v>70</v>
          </cell>
          <cell r="I27">
            <v>5.943483521958858</v>
          </cell>
        </row>
        <row r="28">
          <cell r="A28">
            <v>74</v>
          </cell>
          <cell r="I28">
            <v>0.17083066410420672</v>
          </cell>
        </row>
        <row r="29">
          <cell r="A29">
            <v>80</v>
          </cell>
          <cell r="I29">
            <v>0.78297387714428079</v>
          </cell>
        </row>
        <row r="30">
          <cell r="A30">
            <v>85</v>
          </cell>
          <cell r="I30">
            <v>16.495836002562463</v>
          </cell>
        </row>
        <row r="31">
          <cell r="A31">
            <v>87</v>
          </cell>
          <cell r="I31">
            <v>2.9361520392910525</v>
          </cell>
        </row>
        <row r="32">
          <cell r="A32">
            <v>90</v>
          </cell>
          <cell r="I32">
            <v>9.7515837426151339</v>
          </cell>
        </row>
        <row r="33">
          <cell r="A33">
            <v>106</v>
          </cell>
          <cell r="I33">
            <v>1.7083066410420671</v>
          </cell>
        </row>
        <row r="34">
          <cell r="A34">
            <v>121</v>
          </cell>
          <cell r="I34">
            <v>2.3845113531212192</v>
          </cell>
        </row>
        <row r="35">
          <cell r="A35">
            <v>123</v>
          </cell>
          <cell r="I35">
            <v>1.6300092533276391</v>
          </cell>
        </row>
        <row r="36">
          <cell r="A36">
            <v>137</v>
          </cell>
          <cell r="I36">
            <v>9.4312762474197454E-2</v>
          </cell>
        </row>
        <row r="37">
          <cell r="A37">
            <v>139</v>
          </cell>
          <cell r="I37">
            <v>2.4912805181863478</v>
          </cell>
        </row>
        <row r="38">
          <cell r="A38">
            <v>142</v>
          </cell>
          <cell r="I38">
            <v>0.87194818136522179</v>
          </cell>
        </row>
        <row r="39">
          <cell r="A39">
            <v>143</v>
          </cell>
          <cell r="I39">
            <v>2.2421524663677133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atos"/>
      <sheetName val="grafica "/>
      <sheetName val="Sheet3"/>
    </sheetNames>
    <sheetDataSet>
      <sheetData sheetId="0">
        <row r="28">
          <cell r="B28" t="str">
            <v>ivi</v>
          </cell>
        </row>
        <row r="29">
          <cell r="A29">
            <v>3</v>
          </cell>
          <cell r="B29">
            <v>4.918913544897797</v>
          </cell>
        </row>
        <row r="30">
          <cell r="A30">
            <v>4</v>
          </cell>
          <cell r="B30">
            <v>8.9779686630080313</v>
          </cell>
        </row>
        <row r="31">
          <cell r="A31">
            <v>5</v>
          </cell>
          <cell r="B31">
            <v>15.373072581325061</v>
          </cell>
        </row>
        <row r="32">
          <cell r="A32">
            <v>6</v>
          </cell>
          <cell r="B32">
            <v>35.868130120098627</v>
          </cell>
        </row>
        <row r="33">
          <cell r="A33">
            <v>7</v>
          </cell>
          <cell r="B33">
            <v>4.5291497653702377</v>
          </cell>
        </row>
        <row r="34">
          <cell r="A34">
            <v>8</v>
          </cell>
          <cell r="B34">
            <v>68.227551101566846</v>
          </cell>
        </row>
        <row r="35">
          <cell r="A35">
            <v>9</v>
          </cell>
          <cell r="B35">
            <v>39.155730533683283</v>
          </cell>
        </row>
        <row r="36">
          <cell r="A36">
            <v>10</v>
          </cell>
          <cell r="B36">
            <v>17.562634216177521</v>
          </cell>
        </row>
        <row r="37">
          <cell r="A37">
            <v>14</v>
          </cell>
          <cell r="B37">
            <v>20.609281794321163</v>
          </cell>
        </row>
        <row r="38">
          <cell r="A38">
            <v>15</v>
          </cell>
          <cell r="B38">
            <v>4.9858426787560646</v>
          </cell>
        </row>
        <row r="39">
          <cell r="A39">
            <v>19</v>
          </cell>
          <cell r="B39">
            <v>10.778170790582994</v>
          </cell>
        </row>
        <row r="40">
          <cell r="A40">
            <v>24</v>
          </cell>
          <cell r="B40">
            <v>4.8834804740316553</v>
          </cell>
        </row>
        <row r="41">
          <cell r="A41">
            <v>25</v>
          </cell>
          <cell r="B41">
            <v>24.01698083194146</v>
          </cell>
        </row>
        <row r="42">
          <cell r="A42">
            <v>26</v>
          </cell>
          <cell r="B42">
            <v>10.812033723057345</v>
          </cell>
        </row>
        <row r="43">
          <cell r="A43">
            <v>27</v>
          </cell>
          <cell r="B43">
            <v>4.8834804740316553</v>
          </cell>
        </row>
        <row r="44">
          <cell r="A44">
            <v>28</v>
          </cell>
          <cell r="B44">
            <v>6.7338741748190571</v>
          </cell>
        </row>
        <row r="45">
          <cell r="A45">
            <v>29</v>
          </cell>
          <cell r="B45">
            <v>6.7338741748190571</v>
          </cell>
        </row>
        <row r="46">
          <cell r="A46">
            <v>30</v>
          </cell>
          <cell r="B46">
            <v>5.0015907102521275</v>
          </cell>
        </row>
        <row r="47">
          <cell r="A47">
            <v>31</v>
          </cell>
          <cell r="B47">
            <v>5.9464726000159072</v>
          </cell>
        </row>
      </sheetData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datos 40na"/>
      <sheetName val="4-ARBUS"/>
      <sheetName val="4arbol"/>
      <sheetName val="datos cuad4"/>
      <sheetName val="4domrel"/>
      <sheetName val="ivi4"/>
      <sheetName val="arbust40"/>
      <sheetName val="previos"/>
      <sheetName val="arbt40j"/>
      <sheetName val="arbt40r"/>
      <sheetName val="arbtprev"/>
      <sheetName val="4IVI"/>
      <sheetName val="40ARBOR"/>
      <sheetName val="hierba40"/>
      <sheetName val="Hoja15"/>
      <sheetName val="Hoja16"/>
    </sheetNames>
    <sheetDataSet>
      <sheetData sheetId="0"/>
      <sheetData sheetId="1">
        <row r="58">
          <cell r="D58">
            <v>3</v>
          </cell>
          <cell r="E58">
            <v>5</v>
          </cell>
          <cell r="F58">
            <v>6</v>
          </cell>
          <cell r="G58">
            <v>8</v>
          </cell>
          <cell r="H58">
            <v>9</v>
          </cell>
          <cell r="I58">
            <v>10</v>
          </cell>
          <cell r="J58">
            <v>14</v>
          </cell>
          <cell r="K58">
            <v>17</v>
          </cell>
          <cell r="L58">
            <v>23</v>
          </cell>
          <cell r="M58">
            <v>25</v>
          </cell>
          <cell r="N58">
            <v>26</v>
          </cell>
        </row>
        <row r="59">
          <cell r="C59">
            <v>0</v>
          </cell>
          <cell r="D59">
            <v>8.6</v>
          </cell>
          <cell r="E59">
            <v>0.83</v>
          </cell>
          <cell r="F59">
            <v>2.4300000000000002</v>
          </cell>
          <cell r="G59">
            <v>27.1</v>
          </cell>
          <cell r="H59">
            <v>22.3</v>
          </cell>
          <cell r="I59">
            <v>11</v>
          </cell>
          <cell r="J59">
            <v>19.600000000000001</v>
          </cell>
          <cell r="K59">
            <v>3.49</v>
          </cell>
          <cell r="L59">
            <v>2.38</v>
          </cell>
          <cell r="M59">
            <v>1.45</v>
          </cell>
          <cell r="N59">
            <v>0.88</v>
          </cell>
        </row>
      </sheetData>
      <sheetData sheetId="2">
        <row r="131">
          <cell r="B131">
            <v>3</v>
          </cell>
          <cell r="C131">
            <v>4</v>
          </cell>
          <cell r="D131">
            <v>5</v>
          </cell>
          <cell r="E131">
            <v>6</v>
          </cell>
          <cell r="F131">
            <v>7</v>
          </cell>
          <cell r="G131">
            <v>8</v>
          </cell>
          <cell r="H131">
            <v>9</v>
          </cell>
          <cell r="I131">
            <v>10</v>
          </cell>
          <cell r="J131">
            <v>14</v>
          </cell>
          <cell r="K131">
            <v>15</v>
          </cell>
          <cell r="L131">
            <v>19</v>
          </cell>
          <cell r="M131">
            <v>24</v>
          </cell>
          <cell r="N131">
            <v>25</v>
          </cell>
          <cell r="O131">
            <v>26</v>
          </cell>
          <cell r="P131">
            <v>27</v>
          </cell>
          <cell r="Q131">
            <v>28</v>
          </cell>
          <cell r="R131">
            <v>29</v>
          </cell>
          <cell r="S131">
            <v>30</v>
          </cell>
          <cell r="T131">
            <v>31</v>
          </cell>
        </row>
        <row r="132">
          <cell r="A132">
            <v>0</v>
          </cell>
          <cell r="B132">
            <v>4.918913544897797</v>
          </cell>
          <cell r="C132">
            <v>8.9779686630080313</v>
          </cell>
          <cell r="D132">
            <v>15.373072581325061</v>
          </cell>
          <cell r="E132">
            <v>35.868130120098627</v>
          </cell>
          <cell r="F132">
            <v>4.5291497653702377</v>
          </cell>
          <cell r="G132">
            <v>68.23</v>
          </cell>
          <cell r="H132">
            <v>39.155730533683283</v>
          </cell>
          <cell r="I132">
            <v>17.562634216177521</v>
          </cell>
          <cell r="J132">
            <v>20.609281794321163</v>
          </cell>
          <cell r="K132">
            <v>4.9858426787560646</v>
          </cell>
          <cell r="L132">
            <v>10.78</v>
          </cell>
          <cell r="M132">
            <v>4.8834804740316553</v>
          </cell>
          <cell r="N132">
            <v>24.01698083194146</v>
          </cell>
          <cell r="O132">
            <v>10.812033723057345</v>
          </cell>
          <cell r="P132">
            <v>4.8834804740316553</v>
          </cell>
          <cell r="Q132">
            <v>6.7338741748190571</v>
          </cell>
          <cell r="R132">
            <v>6.734</v>
          </cell>
          <cell r="S132">
            <v>5.0015907102521275</v>
          </cell>
          <cell r="T132">
            <v>5.9464726000159072</v>
          </cell>
        </row>
      </sheetData>
      <sheetData sheetId="3"/>
      <sheetData sheetId="4"/>
      <sheetData sheetId="5"/>
      <sheetData sheetId="6">
        <row r="95">
          <cell r="B95">
            <v>1</v>
          </cell>
          <cell r="C95">
            <v>2</v>
          </cell>
          <cell r="D95">
            <v>3</v>
          </cell>
          <cell r="E95">
            <v>5</v>
          </cell>
          <cell r="F95">
            <v>6</v>
          </cell>
          <cell r="G95">
            <v>8</v>
          </cell>
          <cell r="H95">
            <v>10</v>
          </cell>
          <cell r="I95">
            <v>11</v>
          </cell>
          <cell r="J95">
            <v>12</v>
          </cell>
          <cell r="K95">
            <v>18</v>
          </cell>
          <cell r="L95">
            <v>19</v>
          </cell>
          <cell r="M95">
            <v>29</v>
          </cell>
          <cell r="N95">
            <v>51</v>
          </cell>
          <cell r="O95">
            <v>53</v>
          </cell>
          <cell r="P95">
            <v>57</v>
          </cell>
          <cell r="Q95">
            <v>65</v>
          </cell>
          <cell r="R95">
            <v>66</v>
          </cell>
          <cell r="S95">
            <v>68</v>
          </cell>
          <cell r="T95">
            <v>70</v>
          </cell>
          <cell r="U95">
            <v>74</v>
          </cell>
          <cell r="V95">
            <v>80</v>
          </cell>
          <cell r="W95">
            <v>85</v>
          </cell>
          <cell r="X95">
            <v>87</v>
          </cell>
          <cell r="Y95">
            <v>90</v>
          </cell>
          <cell r="Z95">
            <v>106</v>
          </cell>
          <cell r="AA95">
            <v>121</v>
          </cell>
          <cell r="AB95">
            <v>123</v>
          </cell>
          <cell r="AC95">
            <v>137</v>
          </cell>
          <cell r="AD95">
            <v>139</v>
          </cell>
          <cell r="AE95">
            <v>142</v>
          </cell>
          <cell r="AF95">
            <v>143</v>
          </cell>
        </row>
        <row r="96">
          <cell r="A96" t="str">
            <v>p</v>
          </cell>
          <cell r="B96">
            <v>0.5</v>
          </cell>
          <cell r="C96">
            <v>1.1299999999999999</v>
          </cell>
          <cell r="D96">
            <v>1.68</v>
          </cell>
          <cell r="E96">
            <v>5.07</v>
          </cell>
          <cell r="F96">
            <v>10.33</v>
          </cell>
          <cell r="G96">
            <v>0.6</v>
          </cell>
          <cell r="H96">
            <v>0.1</v>
          </cell>
          <cell r="I96">
            <v>0.26</v>
          </cell>
          <cell r="J96">
            <v>11.7</v>
          </cell>
          <cell r="K96">
            <v>0.71</v>
          </cell>
          <cell r="L96">
            <v>1.37</v>
          </cell>
          <cell r="M96">
            <v>0.32</v>
          </cell>
          <cell r="N96">
            <v>0.124</v>
          </cell>
          <cell r="O96">
            <v>13.23</v>
          </cell>
          <cell r="P96">
            <v>0.46</v>
          </cell>
          <cell r="Q96">
            <v>0.5</v>
          </cell>
          <cell r="R96">
            <v>1.42</v>
          </cell>
          <cell r="S96">
            <v>2.91</v>
          </cell>
          <cell r="T96">
            <v>5.94</v>
          </cell>
          <cell r="U96">
            <v>0.17</v>
          </cell>
          <cell r="V96">
            <v>0.78</v>
          </cell>
          <cell r="W96">
            <v>16.489999999999998</v>
          </cell>
          <cell r="X96">
            <v>2.93</v>
          </cell>
          <cell r="Y96">
            <v>9.75</v>
          </cell>
          <cell r="Z96">
            <v>1.7</v>
          </cell>
          <cell r="AA96">
            <v>2.38</v>
          </cell>
          <cell r="AB96">
            <v>1.63</v>
          </cell>
          <cell r="AC96">
            <v>0.09</v>
          </cell>
          <cell r="AD96">
            <v>2.4900000000000002</v>
          </cell>
          <cell r="AE96">
            <v>0.87</v>
          </cell>
          <cell r="AF96">
            <v>2.2400000000000002</v>
          </cell>
        </row>
      </sheetData>
      <sheetData sheetId="7"/>
      <sheetData sheetId="8"/>
      <sheetData sheetId="9"/>
      <sheetData sheetId="10"/>
      <sheetData sheetId="11"/>
      <sheetData sheetId="12"/>
      <sheetData sheetId="13">
        <row r="4">
          <cell r="B4">
            <v>4</v>
          </cell>
          <cell r="C4">
            <v>6</v>
          </cell>
          <cell r="D4">
            <v>8</v>
          </cell>
          <cell r="E4">
            <v>10</v>
          </cell>
          <cell r="F4">
            <v>18</v>
          </cell>
          <cell r="G4">
            <v>20</v>
          </cell>
          <cell r="H4">
            <v>33</v>
          </cell>
          <cell r="I4">
            <v>56</v>
          </cell>
          <cell r="J4">
            <v>58</v>
          </cell>
          <cell r="K4">
            <v>67</v>
          </cell>
          <cell r="L4">
            <v>85</v>
          </cell>
          <cell r="M4">
            <v>90</v>
          </cell>
          <cell r="N4">
            <v>127</v>
          </cell>
          <cell r="O4">
            <v>128</v>
          </cell>
          <cell r="P4">
            <v>129</v>
          </cell>
        </row>
        <row r="5">
          <cell r="A5">
            <v>0</v>
          </cell>
          <cell r="B5">
            <v>0.20449999999999999</v>
          </cell>
          <cell r="C5">
            <v>4.43</v>
          </cell>
          <cell r="D5">
            <v>1.3409090910000001</v>
          </cell>
          <cell r="E5">
            <v>1.1399999999999999</v>
          </cell>
          <cell r="F5">
            <v>2.27</v>
          </cell>
          <cell r="G5">
            <v>0.7</v>
          </cell>
          <cell r="H5">
            <v>1.86</v>
          </cell>
          <cell r="I5">
            <v>7.52</v>
          </cell>
          <cell r="J5">
            <v>69.8</v>
          </cell>
          <cell r="K5">
            <v>4.45</v>
          </cell>
          <cell r="L5">
            <v>0.7</v>
          </cell>
          <cell r="M5">
            <v>0.04</v>
          </cell>
          <cell r="N5">
            <v>1.1100000000000001</v>
          </cell>
          <cell r="O5">
            <v>1.1100000000000001</v>
          </cell>
          <cell r="P5">
            <v>0.27</v>
          </cell>
        </row>
      </sheetData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GRAFICA"/>
      <sheetName val="ARB40PRE"/>
    </sheetNames>
    <sheetDataSet>
      <sheetData sheetId="0" refreshError="1"/>
      <sheetData sheetId="1">
        <row r="8">
          <cell r="I8" t="str">
            <v>Dom.</v>
          </cell>
        </row>
        <row r="9">
          <cell r="A9">
            <v>1</v>
          </cell>
          <cell r="I9">
            <v>0.50181507580610707</v>
          </cell>
        </row>
        <row r="10">
          <cell r="A10">
            <v>3</v>
          </cell>
          <cell r="I10">
            <v>1.6869528080290412</v>
          </cell>
        </row>
        <row r="11">
          <cell r="A11">
            <v>4</v>
          </cell>
          <cell r="I11">
            <v>1.1317531496903694</v>
          </cell>
        </row>
        <row r="12">
          <cell r="A12">
            <v>5</v>
          </cell>
          <cell r="I12">
            <v>5.0715353405936368</v>
          </cell>
        </row>
        <row r="13">
          <cell r="A13">
            <v>6</v>
          </cell>
          <cell r="I13">
            <v>10.338814150473343</v>
          </cell>
        </row>
        <row r="14">
          <cell r="A14">
            <v>8</v>
          </cell>
          <cell r="I14">
            <v>0.60858424087123641</v>
          </cell>
        </row>
        <row r="15">
          <cell r="A15">
            <v>10</v>
          </cell>
          <cell r="I15">
            <v>0.10143070681187273</v>
          </cell>
        </row>
        <row r="16">
          <cell r="A16">
            <v>11</v>
          </cell>
          <cell r="I16">
            <v>0.26692291266282298</v>
          </cell>
        </row>
        <row r="17">
          <cell r="A17">
            <v>12</v>
          </cell>
          <cell r="I17">
            <v>11.709018435475835</v>
          </cell>
        </row>
        <row r="18">
          <cell r="A18">
            <v>18</v>
          </cell>
          <cell r="I18">
            <v>0.71357391985194685</v>
          </cell>
        </row>
        <row r="19">
          <cell r="A19">
            <v>19</v>
          </cell>
          <cell r="I19">
            <v>1.3773222293401666</v>
          </cell>
        </row>
        <row r="20">
          <cell r="A20">
            <v>29</v>
          </cell>
          <cell r="I20">
            <v>0.32030749519538759</v>
          </cell>
        </row>
        <row r="21">
          <cell r="A21">
            <v>51</v>
          </cell>
          <cell r="I21">
            <v>0.12456402590931741</v>
          </cell>
        </row>
        <row r="22">
          <cell r="A22">
            <v>53</v>
          </cell>
          <cell r="I22">
            <v>13.239376468076019</v>
          </cell>
        </row>
        <row r="23">
          <cell r="A23">
            <v>57</v>
          </cell>
          <cell r="I23">
            <v>0.4608868958644744</v>
          </cell>
        </row>
        <row r="24">
          <cell r="A24">
            <v>65</v>
          </cell>
          <cell r="I24">
            <v>0.50181507580610707</v>
          </cell>
        </row>
        <row r="25">
          <cell r="A25">
            <v>66</v>
          </cell>
          <cell r="I25">
            <v>1.4235888675350561</v>
          </cell>
        </row>
        <row r="26">
          <cell r="A26">
            <v>68</v>
          </cell>
          <cell r="I26">
            <v>2.9183571784468643</v>
          </cell>
        </row>
        <row r="27">
          <cell r="A27">
            <v>70</v>
          </cell>
          <cell r="I27">
            <v>5.943483521958858</v>
          </cell>
        </row>
        <row r="28">
          <cell r="A28">
            <v>74</v>
          </cell>
          <cell r="I28">
            <v>0.17083066410420672</v>
          </cell>
        </row>
        <row r="29">
          <cell r="A29">
            <v>80</v>
          </cell>
          <cell r="I29">
            <v>0.78297387714428079</v>
          </cell>
        </row>
        <row r="30">
          <cell r="A30">
            <v>85</v>
          </cell>
          <cell r="I30">
            <v>16.495836002562463</v>
          </cell>
        </row>
        <row r="31">
          <cell r="A31">
            <v>87</v>
          </cell>
          <cell r="I31">
            <v>2.9361520392910525</v>
          </cell>
        </row>
        <row r="32">
          <cell r="A32">
            <v>90</v>
          </cell>
          <cell r="I32">
            <v>9.7515837426151339</v>
          </cell>
        </row>
        <row r="33">
          <cell r="A33">
            <v>106</v>
          </cell>
          <cell r="I33">
            <v>1.7083066410420671</v>
          </cell>
        </row>
        <row r="34">
          <cell r="A34">
            <v>121</v>
          </cell>
          <cell r="I34">
            <v>2.3845113531212192</v>
          </cell>
        </row>
        <row r="35">
          <cell r="A35">
            <v>123</v>
          </cell>
          <cell r="I35">
            <v>1.6300092533276391</v>
          </cell>
        </row>
        <row r="36">
          <cell r="A36">
            <v>137</v>
          </cell>
          <cell r="I36">
            <v>9.4312762474197454E-2</v>
          </cell>
        </row>
        <row r="37">
          <cell r="A37">
            <v>139</v>
          </cell>
          <cell r="I37">
            <v>2.4912805181863478</v>
          </cell>
        </row>
        <row r="38">
          <cell r="A38">
            <v>142</v>
          </cell>
          <cell r="I38">
            <v>0.87194818136522179</v>
          </cell>
        </row>
        <row r="39">
          <cell r="A39">
            <v>143</v>
          </cell>
          <cell r="I39">
            <v>2.2421524663677133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  <sheetName val="Hoja2"/>
      <sheetName val="Hoja3"/>
      <sheetName val="Hoja4"/>
      <sheetName val="Hoja5"/>
      <sheetName val="Hoja6"/>
      <sheetName val="Hoja7"/>
      <sheetName val="Hoja8"/>
      <sheetName val="Hoja9"/>
      <sheetName val="Hoja10"/>
    </sheetNames>
    <sheetDataSet>
      <sheetData sheetId="0">
        <row r="2">
          <cell r="C2" t="str">
            <v xml:space="preserve">M. S. </v>
          </cell>
          <cell r="D2" t="str">
            <v xml:space="preserve">P. C. </v>
          </cell>
          <cell r="E2" t="str">
            <v xml:space="preserve">F. D. N. </v>
          </cell>
          <cell r="F2" t="str">
            <v xml:space="preserve">Cenizas </v>
          </cell>
        </row>
        <row r="3">
          <cell r="A3" t="str">
            <v>Ficus conitifoia</v>
          </cell>
          <cell r="C3">
            <v>43.3</v>
          </cell>
          <cell r="D3">
            <v>10.71</v>
          </cell>
          <cell r="E3">
            <v>29.62</v>
          </cell>
          <cell r="F3">
            <v>6.35</v>
          </cell>
        </row>
        <row r="4">
          <cell r="A4" t="str">
            <v>Lysiloma latisiliqum</v>
          </cell>
          <cell r="C4">
            <v>49</v>
          </cell>
          <cell r="D4">
            <v>12.74</v>
          </cell>
          <cell r="E4">
            <v>34.799999999999997</v>
          </cell>
          <cell r="F4">
            <v>7</v>
          </cell>
        </row>
        <row r="5">
          <cell r="A5" t="str">
            <v>Piscidia piscipula</v>
          </cell>
          <cell r="C5">
            <v>42.4</v>
          </cell>
          <cell r="D5">
            <v>10.76</v>
          </cell>
          <cell r="E5">
            <v>46.27</v>
          </cell>
          <cell r="F5">
            <v>13.09</v>
          </cell>
        </row>
        <row r="6">
          <cell r="A6" t="str">
            <v>Vitex gaumeri</v>
          </cell>
          <cell r="C6">
            <v>36.4</v>
          </cell>
          <cell r="D6">
            <v>11.93</v>
          </cell>
          <cell r="E6">
            <v>50.76</v>
          </cell>
          <cell r="F6">
            <v>8.02</v>
          </cell>
        </row>
        <row r="7">
          <cell r="A7" t="str">
            <v>Brosimum alicastrum</v>
          </cell>
          <cell r="C7">
            <v>55.16</v>
          </cell>
          <cell r="D7">
            <v>12.49</v>
          </cell>
          <cell r="E7">
            <v>29.71</v>
          </cell>
          <cell r="F7">
            <v>10.11</v>
          </cell>
        </row>
        <row r="8">
          <cell r="A8" t="str">
            <v>Bursera simaruba</v>
          </cell>
          <cell r="C8">
            <v>26.7</v>
          </cell>
          <cell r="D8">
            <v>14.41</v>
          </cell>
          <cell r="E8">
            <v>37.76</v>
          </cell>
          <cell r="F8">
            <v>11.52</v>
          </cell>
        </row>
        <row r="9">
          <cell r="A9" t="str">
            <v>Mimosa bahamensis</v>
          </cell>
          <cell r="C9">
            <v>39.1</v>
          </cell>
          <cell r="D9">
            <v>20</v>
          </cell>
        </row>
        <row r="10">
          <cell r="A10" t="str">
            <v>Lonchocarpus rugosus</v>
          </cell>
          <cell r="C10">
            <v>33.799999999999997</v>
          </cell>
          <cell r="D10">
            <v>14.92</v>
          </cell>
          <cell r="E10">
            <v>22.13</v>
          </cell>
          <cell r="F10">
            <v>6.38</v>
          </cell>
        </row>
        <row r="11">
          <cell r="A11" t="str">
            <v>Gymnopodium floribundum</v>
          </cell>
          <cell r="C11">
            <v>41.2</v>
          </cell>
          <cell r="D11">
            <v>11.33</v>
          </cell>
          <cell r="E11">
            <v>12.38</v>
          </cell>
          <cell r="F11">
            <v>4.87</v>
          </cell>
        </row>
        <row r="14">
          <cell r="F14" t="str">
            <v>P. C. %</v>
          </cell>
        </row>
        <row r="15">
          <cell r="D15" t="str">
            <v>Ficus conitifoia</v>
          </cell>
          <cell r="F15">
            <v>10.71</v>
          </cell>
        </row>
        <row r="16">
          <cell r="D16" t="str">
            <v>Lysiloma latisiliqum</v>
          </cell>
          <cell r="F16">
            <v>12.74</v>
          </cell>
        </row>
        <row r="17">
          <cell r="D17" t="str">
            <v>Piscidia piscipula</v>
          </cell>
          <cell r="F17">
            <v>10.76</v>
          </cell>
        </row>
        <row r="18">
          <cell r="D18" t="str">
            <v>Vitex gaumeri</v>
          </cell>
          <cell r="F18">
            <v>11.93</v>
          </cell>
        </row>
        <row r="19">
          <cell r="D19" t="str">
            <v>Brosimum alicastrum</v>
          </cell>
          <cell r="F19">
            <v>12.49</v>
          </cell>
        </row>
        <row r="20">
          <cell r="D20" t="str">
            <v>Bursera simaruba</v>
          </cell>
          <cell r="F20">
            <v>14.41</v>
          </cell>
        </row>
        <row r="21">
          <cell r="D21" t="str">
            <v>Mimosa bahamensis</v>
          </cell>
          <cell r="F21">
            <v>20</v>
          </cell>
        </row>
        <row r="22">
          <cell r="D22" t="str">
            <v>Lonchocarpus rugosus</v>
          </cell>
          <cell r="F22">
            <v>14.92</v>
          </cell>
        </row>
        <row r="23">
          <cell r="D23" t="str">
            <v>Gymnopodium floribundum</v>
          </cell>
          <cell r="F23">
            <v>11.33</v>
          </cell>
        </row>
        <row r="27">
          <cell r="C27" t="str">
            <v>F. D. N. %</v>
          </cell>
          <cell r="F27" t="str">
            <v>Cenizas %</v>
          </cell>
        </row>
        <row r="28">
          <cell r="A28" t="str">
            <v>Ficus conitifoia</v>
          </cell>
          <cell r="C28">
            <v>29.62</v>
          </cell>
          <cell r="D28" t="str">
            <v>Ficus conitifoia</v>
          </cell>
          <cell r="F28">
            <v>6.35</v>
          </cell>
        </row>
        <row r="29">
          <cell r="A29" t="str">
            <v>Lysiloma latisiliqum</v>
          </cell>
          <cell r="C29">
            <v>34.799999999999997</v>
          </cell>
          <cell r="D29" t="str">
            <v>Lysiloma latisiliqum</v>
          </cell>
          <cell r="F29">
            <v>7</v>
          </cell>
        </row>
        <row r="30">
          <cell r="A30" t="str">
            <v>Piscidia piscipula</v>
          </cell>
          <cell r="C30">
            <v>46.27</v>
          </cell>
          <cell r="D30" t="str">
            <v>Piscidia piscipula</v>
          </cell>
          <cell r="F30">
            <v>13.09</v>
          </cell>
        </row>
        <row r="31">
          <cell r="A31" t="str">
            <v>Vitex gaumeri</v>
          </cell>
          <cell r="C31">
            <v>50.76</v>
          </cell>
          <cell r="D31" t="str">
            <v>Vitex gaumeri</v>
          </cell>
          <cell r="F31">
            <v>8.02</v>
          </cell>
        </row>
        <row r="32">
          <cell r="A32" t="str">
            <v>Brosimum alicastrum</v>
          </cell>
          <cell r="C32">
            <v>29.71</v>
          </cell>
          <cell r="D32" t="str">
            <v>Brosimum alicastrum</v>
          </cell>
          <cell r="F32">
            <v>10.11</v>
          </cell>
        </row>
        <row r="33">
          <cell r="A33" t="str">
            <v>Bursera simaruba</v>
          </cell>
          <cell r="C33">
            <v>37.76</v>
          </cell>
          <cell r="D33" t="str">
            <v>Bursera simaruba</v>
          </cell>
          <cell r="F33">
            <v>11.52</v>
          </cell>
        </row>
        <row r="34">
          <cell r="A34" t="str">
            <v>Mimosa bahamensis</v>
          </cell>
          <cell r="D34" t="str">
            <v>Mimosa bahamensis</v>
          </cell>
        </row>
        <row r="35">
          <cell r="A35" t="str">
            <v>Lonchocarpus rugosus</v>
          </cell>
          <cell r="C35">
            <v>22.13</v>
          </cell>
          <cell r="D35" t="str">
            <v>Lonchocarpus rugosus</v>
          </cell>
          <cell r="F35">
            <v>6.38</v>
          </cell>
        </row>
        <row r="36">
          <cell r="A36" t="str">
            <v>Gymnopodium floribundum</v>
          </cell>
          <cell r="C36">
            <v>12.38</v>
          </cell>
          <cell r="D36" t="str">
            <v>Gymnopodium floribundum</v>
          </cell>
          <cell r="F36">
            <v>4.87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GRAFICA"/>
      <sheetName val="DATOS"/>
      <sheetName val="Sheet3"/>
    </sheetNames>
    <sheetDataSet>
      <sheetData sheetId="0" refreshError="1"/>
      <sheetData sheetId="1">
        <row r="2">
          <cell r="I2" t="str">
            <v>Dom.</v>
          </cell>
        </row>
        <row r="3">
          <cell r="A3">
            <v>4</v>
          </cell>
          <cell r="I3">
            <v>0.20454545454545453</v>
          </cell>
        </row>
        <row r="4">
          <cell r="A4">
            <v>6</v>
          </cell>
          <cell r="I4">
            <v>4.4318181818181817</v>
          </cell>
        </row>
        <row r="5">
          <cell r="A5">
            <v>8</v>
          </cell>
          <cell r="I5">
            <v>1.3409090909090906</v>
          </cell>
        </row>
        <row r="6">
          <cell r="A6">
            <v>10</v>
          </cell>
          <cell r="I6">
            <v>1.1363636363636365</v>
          </cell>
        </row>
        <row r="7">
          <cell r="A7">
            <v>18</v>
          </cell>
          <cell r="I7">
            <v>2.2727272727272729</v>
          </cell>
        </row>
        <row r="8">
          <cell r="A8">
            <v>20</v>
          </cell>
          <cell r="I8">
            <v>0.70454545454545447</v>
          </cell>
        </row>
        <row r="9">
          <cell r="A9">
            <v>33</v>
          </cell>
          <cell r="I9">
            <v>1.8636363636363635</v>
          </cell>
        </row>
        <row r="10">
          <cell r="A10">
            <v>56</v>
          </cell>
          <cell r="I10">
            <v>7.5227272727272725</v>
          </cell>
        </row>
        <row r="11">
          <cell r="A11">
            <v>58</v>
          </cell>
          <cell r="I11">
            <v>69.772727272727266</v>
          </cell>
        </row>
        <row r="12">
          <cell r="A12">
            <v>67</v>
          </cell>
          <cell r="I12">
            <v>4.4545454545454541</v>
          </cell>
        </row>
        <row r="13">
          <cell r="A13">
            <v>85</v>
          </cell>
          <cell r="I13">
            <v>0.70454545454545447</v>
          </cell>
        </row>
        <row r="14">
          <cell r="A14">
            <v>90</v>
          </cell>
          <cell r="I14">
            <v>3.6136363636363633E-2</v>
          </cell>
        </row>
        <row r="15">
          <cell r="A15">
            <v>127</v>
          </cell>
          <cell r="I15">
            <v>1.1136363636363635</v>
          </cell>
        </row>
        <row r="16">
          <cell r="A16">
            <v>128</v>
          </cell>
          <cell r="I16">
            <v>1.1136363636363635</v>
          </cell>
        </row>
        <row r="17">
          <cell r="A17">
            <v>129</v>
          </cell>
          <cell r="I17">
            <v>0.27272727272727271</v>
          </cell>
        </row>
      </sheetData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8">
          <cell r="B8" t="str">
            <v>AÑO 1996</v>
          </cell>
          <cell r="C8" t="str">
            <v>AÑO 1997</v>
          </cell>
          <cell r="D8" t="str">
            <v>AÑO 1998</v>
          </cell>
        </row>
        <row r="9">
          <cell r="A9" t="str">
            <v>ENE</v>
          </cell>
          <cell r="C9">
            <v>25</v>
          </cell>
          <cell r="D9">
            <v>55</v>
          </cell>
        </row>
        <row r="10">
          <cell r="A10" t="str">
            <v>FEB</v>
          </cell>
          <cell r="C10">
            <v>25</v>
          </cell>
          <cell r="D10">
            <v>55</v>
          </cell>
        </row>
        <row r="11">
          <cell r="A11" t="str">
            <v>MAR</v>
          </cell>
          <cell r="C11">
            <v>25</v>
          </cell>
          <cell r="D11">
            <v>55</v>
          </cell>
        </row>
        <row r="12">
          <cell r="A12" t="str">
            <v>ABR</v>
          </cell>
          <cell r="C12">
            <v>25</v>
          </cell>
          <cell r="D12">
            <v>0</v>
          </cell>
        </row>
        <row r="13">
          <cell r="A13" t="str">
            <v>MAY</v>
          </cell>
          <cell r="C13">
            <v>25</v>
          </cell>
          <cell r="D13">
            <v>0</v>
          </cell>
        </row>
        <row r="14">
          <cell r="A14" t="str">
            <v>JUN</v>
          </cell>
          <cell r="C14">
            <v>25</v>
          </cell>
          <cell r="D14">
            <v>0</v>
          </cell>
        </row>
        <row r="15">
          <cell r="A15" t="str">
            <v>JUL</v>
          </cell>
          <cell r="C15">
            <v>25</v>
          </cell>
          <cell r="D15">
            <v>0</v>
          </cell>
        </row>
        <row r="16">
          <cell r="A16" t="str">
            <v>AGO</v>
          </cell>
          <cell r="C16">
            <v>25</v>
          </cell>
          <cell r="D16">
            <v>25</v>
          </cell>
        </row>
        <row r="17">
          <cell r="A17" t="str">
            <v>SEP</v>
          </cell>
          <cell r="B17">
            <v>25</v>
          </cell>
          <cell r="C17">
            <v>25</v>
          </cell>
          <cell r="D17">
            <v>25</v>
          </cell>
        </row>
        <row r="18">
          <cell r="A18" t="str">
            <v>OCT</v>
          </cell>
          <cell r="B18">
            <v>25</v>
          </cell>
          <cell r="C18">
            <v>25</v>
          </cell>
          <cell r="D18">
            <v>25</v>
          </cell>
        </row>
        <row r="19">
          <cell r="A19" t="str">
            <v>NOV</v>
          </cell>
          <cell r="B19">
            <v>25</v>
          </cell>
          <cell r="C19">
            <v>25</v>
          </cell>
        </row>
        <row r="20">
          <cell r="A20" t="str">
            <v>DIC</v>
          </cell>
          <cell r="B20">
            <v>25</v>
          </cell>
          <cell r="C20">
            <v>45</v>
          </cell>
        </row>
        <row r="31">
          <cell r="C31">
            <v>120</v>
          </cell>
          <cell r="D31">
            <v>124</v>
          </cell>
        </row>
        <row r="32">
          <cell r="C32">
            <v>120</v>
          </cell>
          <cell r="D32">
            <v>124</v>
          </cell>
        </row>
        <row r="33">
          <cell r="C33">
            <v>120</v>
          </cell>
          <cell r="D33">
            <v>124</v>
          </cell>
        </row>
        <row r="34">
          <cell r="B34">
            <v>120</v>
          </cell>
          <cell r="C34">
            <v>120</v>
          </cell>
          <cell r="D34">
            <v>124</v>
          </cell>
        </row>
        <row r="35">
          <cell r="B35">
            <v>120</v>
          </cell>
          <cell r="C35">
            <v>120</v>
          </cell>
          <cell r="D35">
            <v>0</v>
          </cell>
        </row>
        <row r="36">
          <cell r="B36">
            <v>120</v>
          </cell>
          <cell r="C36">
            <v>120</v>
          </cell>
          <cell r="D36">
            <v>0</v>
          </cell>
        </row>
        <row r="37">
          <cell r="B37">
            <v>120</v>
          </cell>
          <cell r="C37">
            <v>120</v>
          </cell>
          <cell r="D37">
            <v>0</v>
          </cell>
        </row>
        <row r="38">
          <cell r="B38">
            <v>120</v>
          </cell>
          <cell r="C38">
            <v>120</v>
          </cell>
          <cell r="D38">
            <v>41</v>
          </cell>
        </row>
        <row r="39">
          <cell r="B39">
            <v>120</v>
          </cell>
          <cell r="C39">
            <v>120</v>
          </cell>
          <cell r="D39">
            <v>41</v>
          </cell>
        </row>
        <row r="40">
          <cell r="B40">
            <v>120</v>
          </cell>
          <cell r="C40">
            <v>120</v>
          </cell>
          <cell r="D40">
            <v>41</v>
          </cell>
        </row>
        <row r="41">
          <cell r="B41">
            <v>120</v>
          </cell>
          <cell r="C41">
            <v>120</v>
          </cell>
        </row>
        <row r="42">
          <cell r="B42">
            <v>120</v>
          </cell>
          <cell r="C42">
            <v>120</v>
          </cell>
        </row>
        <row r="50">
          <cell r="A50" t="str">
            <v>ENE</v>
          </cell>
          <cell r="C50">
            <v>39</v>
          </cell>
          <cell r="D50">
            <v>32</v>
          </cell>
        </row>
        <row r="51">
          <cell r="A51" t="str">
            <v>FEB</v>
          </cell>
          <cell r="C51">
            <v>39</v>
          </cell>
          <cell r="D51">
            <v>20</v>
          </cell>
        </row>
        <row r="52">
          <cell r="A52" t="str">
            <v>MAR</v>
          </cell>
          <cell r="C52">
            <v>39</v>
          </cell>
          <cell r="D52">
            <v>20</v>
          </cell>
        </row>
        <row r="53">
          <cell r="A53" t="str">
            <v>ABR</v>
          </cell>
          <cell r="B53">
            <v>25</v>
          </cell>
          <cell r="C53">
            <v>39</v>
          </cell>
          <cell r="D53">
            <v>20</v>
          </cell>
        </row>
        <row r="54">
          <cell r="A54" t="str">
            <v>MAY</v>
          </cell>
          <cell r="B54">
            <v>29</v>
          </cell>
          <cell r="C54">
            <v>39</v>
          </cell>
          <cell r="D54">
            <v>20</v>
          </cell>
        </row>
        <row r="55">
          <cell r="A55" t="str">
            <v>JUN</v>
          </cell>
          <cell r="B55">
            <v>29</v>
          </cell>
          <cell r="C55">
            <v>39</v>
          </cell>
          <cell r="D55">
            <v>14</v>
          </cell>
        </row>
        <row r="56">
          <cell r="A56" t="str">
            <v>JUL</v>
          </cell>
          <cell r="B56">
            <v>29</v>
          </cell>
          <cell r="C56">
            <v>39</v>
          </cell>
          <cell r="D56">
            <v>14</v>
          </cell>
        </row>
        <row r="57">
          <cell r="A57" t="str">
            <v>AGO</v>
          </cell>
          <cell r="B57">
            <v>25</v>
          </cell>
          <cell r="C57">
            <v>39</v>
          </cell>
          <cell r="D57">
            <v>14</v>
          </cell>
        </row>
        <row r="58">
          <cell r="A58" t="str">
            <v>SEP</v>
          </cell>
          <cell r="B58">
            <v>25</v>
          </cell>
          <cell r="C58">
            <v>39</v>
          </cell>
          <cell r="D58">
            <v>14</v>
          </cell>
        </row>
        <row r="59">
          <cell r="A59" t="str">
            <v>OCT</v>
          </cell>
          <cell r="B59">
            <v>25</v>
          </cell>
          <cell r="C59">
            <v>39</v>
          </cell>
          <cell r="D59">
            <v>14</v>
          </cell>
        </row>
        <row r="60">
          <cell r="A60" t="str">
            <v>NOV</v>
          </cell>
          <cell r="B60">
            <v>25</v>
          </cell>
          <cell r="C60">
            <v>39</v>
          </cell>
        </row>
        <row r="61">
          <cell r="A61" t="str">
            <v>DIC</v>
          </cell>
          <cell r="B61">
            <v>25</v>
          </cell>
          <cell r="C61">
            <v>32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C5"/>
  <sheetViews>
    <sheetView workbookViewId="0"/>
  </sheetViews>
  <sheetFormatPr baseColWidth="10" defaultRowHeight="15"/>
  <sheetData>
    <row r="2" spans="1:3">
      <c r="A2" t="s">
        <v>0</v>
      </c>
      <c r="B2" t="s">
        <v>1</v>
      </c>
      <c r="C2" t="s">
        <v>2</v>
      </c>
    </row>
    <row r="4" spans="1:3">
      <c r="A4" t="s">
        <v>3</v>
      </c>
    </row>
    <row r="5" spans="1:3">
      <c r="A5" s="1" t="s">
        <v>4</v>
      </c>
    </row>
  </sheetData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sqref="A1:L1"/>
    </sheetView>
  </sheetViews>
  <sheetFormatPr baseColWidth="10" defaultRowHeight="15"/>
  <sheetData>
    <row r="1" spans="1:13" ht="16.5" thickTop="1" thickBot="1">
      <c r="A1" s="74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6"/>
    </row>
    <row r="2" spans="1:13" ht="16.5" thickTop="1" thickBot="1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t="s">
        <v>17</v>
      </c>
    </row>
    <row r="3" spans="1:13" ht="15.75" thickTop="1">
      <c r="A3" s="3">
        <v>1</v>
      </c>
      <c r="B3" s="4">
        <v>1</v>
      </c>
      <c r="C3" s="4">
        <v>1</v>
      </c>
      <c r="D3" s="4">
        <v>8</v>
      </c>
      <c r="E3" s="4">
        <v>0.76</v>
      </c>
      <c r="F3" s="4">
        <v>0.25</v>
      </c>
      <c r="G3" s="4">
        <v>7.1428571428571423</v>
      </c>
      <c r="H3" s="4">
        <v>5.2631578947368416</v>
      </c>
      <c r="I3" s="4">
        <v>0.45364597917836608</v>
      </c>
      <c r="J3" s="4">
        <v>0.45364598</v>
      </c>
      <c r="K3" s="4">
        <v>59.377746073298432</v>
      </c>
      <c r="L3" s="5">
        <v>71.783761110892414</v>
      </c>
    </row>
    <row r="4" spans="1:13">
      <c r="A4" s="6">
        <v>1</v>
      </c>
      <c r="B4" s="7">
        <v>3</v>
      </c>
      <c r="C4" s="7">
        <v>2</v>
      </c>
      <c r="D4" s="7">
        <v>3.3</v>
      </c>
      <c r="E4" s="7">
        <v>0.06</v>
      </c>
      <c r="F4" s="7">
        <v>0.5</v>
      </c>
      <c r="G4" s="7">
        <v>14.285714285714285</v>
      </c>
      <c r="H4" s="7">
        <v>10.526315789473683</v>
      </c>
      <c r="I4" s="7">
        <v>2.8274333882308137E-3</v>
      </c>
      <c r="J4" s="7">
        <v>4.7000000000000002E-3</v>
      </c>
      <c r="K4" s="7">
        <v>0.61518324607329844</v>
      </c>
      <c r="L4" s="8">
        <v>25.427213321261267</v>
      </c>
    </row>
    <row r="5" spans="1:13">
      <c r="A5" s="6">
        <v>1</v>
      </c>
      <c r="B5" s="7">
        <v>4</v>
      </c>
      <c r="C5" s="7">
        <v>1</v>
      </c>
      <c r="D5" s="7">
        <v>3.55</v>
      </c>
      <c r="E5" s="7">
        <v>7.0000000000000007E-2</v>
      </c>
      <c r="F5" s="7">
        <v>0.25</v>
      </c>
      <c r="G5" s="7">
        <v>7.1428571428571423</v>
      </c>
      <c r="H5" s="7">
        <v>5.2631578947368416</v>
      </c>
      <c r="I5" s="7">
        <v>3.8484510006474974E-3</v>
      </c>
      <c r="J5" s="7">
        <v>3.8484510006474974E-3</v>
      </c>
      <c r="K5" s="7">
        <v>0.50372395296433214</v>
      </c>
      <c r="L5" s="8">
        <v>12.909738990558317</v>
      </c>
    </row>
    <row r="6" spans="1:13">
      <c r="A6" s="6">
        <v>1</v>
      </c>
      <c r="B6" s="7">
        <v>7</v>
      </c>
      <c r="C6" s="7">
        <v>1</v>
      </c>
      <c r="D6" s="7">
        <v>3.5</v>
      </c>
      <c r="E6" s="7">
        <v>7.0000000000000007E-2</v>
      </c>
      <c r="F6" s="7">
        <v>0.25</v>
      </c>
      <c r="G6" s="7">
        <v>7.1428571428571423</v>
      </c>
      <c r="H6" s="7">
        <v>5.2631578947368416</v>
      </c>
      <c r="I6" s="7">
        <v>3.8484510006474974E-3</v>
      </c>
      <c r="J6" s="7">
        <v>3.8484499999999998E-3</v>
      </c>
      <c r="K6" s="7">
        <v>0.5037238219895287</v>
      </c>
      <c r="L6" s="8">
        <v>12.909738859583513</v>
      </c>
    </row>
    <row r="7" spans="1:13">
      <c r="A7" s="6">
        <v>1</v>
      </c>
      <c r="B7" s="7">
        <v>8</v>
      </c>
      <c r="C7" s="7">
        <v>3</v>
      </c>
      <c r="D7" s="7">
        <v>3.5</v>
      </c>
      <c r="E7" s="7">
        <v>0.08</v>
      </c>
      <c r="F7" s="7">
        <v>0.5</v>
      </c>
      <c r="G7" s="7">
        <v>14.285714285714285</v>
      </c>
      <c r="H7" s="7">
        <v>15.789473684210526</v>
      </c>
      <c r="I7" s="7">
        <v>5.0265482457436698E-3</v>
      </c>
      <c r="J7" s="7">
        <v>0.20420352248333656</v>
      </c>
      <c r="K7" s="7">
        <v>2.2999999999999998</v>
      </c>
      <c r="L7" s="8">
        <v>32.380000000000003</v>
      </c>
    </row>
    <row r="8" spans="1:13">
      <c r="A8" s="6">
        <v>1</v>
      </c>
      <c r="B8" s="7">
        <v>11</v>
      </c>
      <c r="C8" s="7">
        <v>1</v>
      </c>
      <c r="D8" s="7">
        <v>3.3</v>
      </c>
      <c r="E8" s="7">
        <v>0.06</v>
      </c>
      <c r="F8" s="7">
        <v>0.25</v>
      </c>
      <c r="G8" s="7">
        <v>7.1428571428571423</v>
      </c>
      <c r="H8" s="7">
        <v>5.2631578947368416</v>
      </c>
      <c r="I8" s="7">
        <v>2.8274333882308137E-3</v>
      </c>
      <c r="J8" s="7">
        <v>2.8274333882308137E-3</v>
      </c>
      <c r="K8" s="7">
        <v>0.37008290421869289</v>
      </c>
      <c r="L8" s="8">
        <v>12.776097941812676</v>
      </c>
    </row>
    <row r="9" spans="1:13">
      <c r="A9" s="6">
        <v>1</v>
      </c>
      <c r="B9" s="7">
        <v>12</v>
      </c>
      <c r="C9" s="7">
        <v>6</v>
      </c>
      <c r="D9" s="7">
        <v>3.3</v>
      </c>
      <c r="E9" s="7">
        <v>0.5</v>
      </c>
      <c r="F9" s="7">
        <v>0.75</v>
      </c>
      <c r="G9" s="7">
        <v>21.428571428571427</v>
      </c>
      <c r="H9" s="7">
        <v>31.578947368421051</v>
      </c>
      <c r="I9" s="7">
        <v>0.19634954084936207</v>
      </c>
      <c r="J9" s="7">
        <v>0.19634954084936207</v>
      </c>
      <c r="K9" s="7">
        <v>32.700000000000003</v>
      </c>
      <c r="L9" s="8">
        <v>85.69</v>
      </c>
    </row>
    <row r="10" spans="1:13">
      <c r="A10" s="6">
        <v>2</v>
      </c>
      <c r="B10" s="7">
        <v>13</v>
      </c>
      <c r="C10" s="7">
        <v>2</v>
      </c>
      <c r="D10" s="7">
        <v>2.2000000000000002</v>
      </c>
      <c r="E10" s="7">
        <v>0.04</v>
      </c>
      <c r="F10" s="7">
        <v>0.25</v>
      </c>
      <c r="G10" s="7">
        <v>7.1428571428571423</v>
      </c>
      <c r="H10" s="7">
        <v>10.526315789473683</v>
      </c>
      <c r="I10" s="7">
        <v>1.2566370614359175E-3</v>
      </c>
      <c r="J10" s="7">
        <v>1.2566370614359175E-3</v>
      </c>
      <c r="K10" s="7">
        <v>0.82</v>
      </c>
      <c r="L10" s="8">
        <v>18.489172932330824</v>
      </c>
    </row>
    <row r="11" spans="1:13">
      <c r="A11" s="6">
        <v>4</v>
      </c>
      <c r="B11" s="7">
        <v>14</v>
      </c>
      <c r="C11" s="7">
        <v>1</v>
      </c>
      <c r="D11" s="7">
        <v>3.2</v>
      </c>
      <c r="E11" s="7">
        <v>7.0000000000000007E-2</v>
      </c>
      <c r="F11" s="7">
        <v>0.25</v>
      </c>
      <c r="G11" s="7">
        <v>7.1428571428571423</v>
      </c>
      <c r="H11" s="7">
        <v>5.2631578947368416</v>
      </c>
      <c r="I11" s="7">
        <v>3.8484510006474974E-3</v>
      </c>
      <c r="J11" s="7">
        <v>3.8E-3</v>
      </c>
      <c r="K11" s="7">
        <v>0.49738219895287955</v>
      </c>
      <c r="L11" s="8">
        <v>12.903397236546864</v>
      </c>
    </row>
    <row r="12" spans="1:13">
      <c r="A12" s="6">
        <v>4</v>
      </c>
      <c r="B12" s="7">
        <v>18</v>
      </c>
      <c r="C12" s="7">
        <v>1</v>
      </c>
      <c r="D12" s="7">
        <v>4</v>
      </c>
      <c r="E12" s="7">
        <v>0.15</v>
      </c>
      <c r="F12" s="7">
        <v>0.25</v>
      </c>
      <c r="G12" s="7">
        <v>7.1428571428571423</v>
      </c>
      <c r="H12" s="7">
        <v>5.2631578947368416</v>
      </c>
      <c r="I12" s="7">
        <v>1.7671458676442587E-2</v>
      </c>
      <c r="J12" s="7">
        <v>1.77E-2</v>
      </c>
      <c r="K12" s="7">
        <v>2.3167539267015704</v>
      </c>
      <c r="L12" s="8">
        <v>14.722768964295554</v>
      </c>
    </row>
    <row r="13" spans="1:13" ht="15.75" thickBot="1">
      <c r="A13" s="9"/>
      <c r="B13" s="10"/>
      <c r="C13" s="10">
        <v>19</v>
      </c>
      <c r="D13" s="10"/>
      <c r="E13" s="10"/>
      <c r="F13" s="10">
        <v>3.5</v>
      </c>
      <c r="G13" s="10">
        <v>100</v>
      </c>
      <c r="H13" s="10">
        <v>100</v>
      </c>
      <c r="I13" s="10">
        <v>0.69115038378975446</v>
      </c>
      <c r="J13" s="10">
        <v>0.89218001478301301</v>
      </c>
      <c r="K13" s="10">
        <v>100</v>
      </c>
      <c r="L13" s="11">
        <v>299.99188935728142</v>
      </c>
    </row>
    <row r="14" spans="1:13" ht="15.75" thickTop="1"/>
    <row r="16" spans="1:13">
      <c r="B16" t="s">
        <v>6</v>
      </c>
      <c r="C16" t="s">
        <v>16</v>
      </c>
    </row>
    <row r="17" spans="2:3">
      <c r="B17">
        <v>1</v>
      </c>
      <c r="C17">
        <v>71.783761110892414</v>
      </c>
    </row>
    <row r="18" spans="2:3">
      <c r="B18">
        <v>3</v>
      </c>
      <c r="C18">
        <v>25.427213321261267</v>
      </c>
    </row>
    <row r="19" spans="2:3">
      <c r="B19">
        <v>4</v>
      </c>
      <c r="C19">
        <v>12.909738990558317</v>
      </c>
    </row>
    <row r="20" spans="2:3">
      <c r="B20">
        <v>7</v>
      </c>
      <c r="C20">
        <v>12.909738859583513</v>
      </c>
    </row>
    <row r="21" spans="2:3">
      <c r="B21">
        <v>8</v>
      </c>
      <c r="C21">
        <v>32.380000000000003</v>
      </c>
    </row>
    <row r="22" spans="2:3">
      <c r="B22">
        <v>11</v>
      </c>
      <c r="C22">
        <v>12.776097941812676</v>
      </c>
    </row>
    <row r="23" spans="2:3">
      <c r="B23">
        <v>12</v>
      </c>
      <c r="C23">
        <v>85.69</v>
      </c>
    </row>
    <row r="24" spans="2:3">
      <c r="B24">
        <v>13</v>
      </c>
      <c r="C24">
        <v>18.489172932330824</v>
      </c>
    </row>
    <row r="25" spans="2:3">
      <c r="B25">
        <v>14</v>
      </c>
      <c r="C25">
        <v>12.903397236546864</v>
      </c>
    </row>
    <row r="26" spans="2:3">
      <c r="B26">
        <v>18</v>
      </c>
      <c r="C26">
        <v>14.722768964295554</v>
      </c>
    </row>
  </sheetData>
  <mergeCells count="1">
    <mergeCell ref="A1:L1"/>
  </mergeCells>
  <pageMargins left="0.7" right="0.7" top="0.75" bottom="0.75" header="0.3" footer="0.3"/>
  <pageSetup paperSize="9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7"/>
  <sheetViews>
    <sheetView workbookViewId="0"/>
  </sheetViews>
  <sheetFormatPr baseColWidth="10" defaultRowHeight="15"/>
  <sheetData>
    <row r="1" spans="1:12">
      <c r="A1" t="s">
        <v>18</v>
      </c>
      <c r="F1" t="s">
        <v>17</v>
      </c>
      <c r="G1" s="1" t="s">
        <v>17</v>
      </c>
    </row>
    <row r="2" spans="1:12" ht="15.75" thickBot="1">
      <c r="A2" t="s">
        <v>19</v>
      </c>
      <c r="F2" t="s">
        <v>20</v>
      </c>
      <c r="G2" s="1"/>
    </row>
    <row r="3" spans="1:12" ht="16.5" thickTop="1" thickBot="1">
      <c r="A3" s="74" t="s">
        <v>21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6"/>
    </row>
    <row r="4" spans="1:12" ht="16.5" thickTop="1" thickBot="1">
      <c r="A4" s="2" t="s">
        <v>5</v>
      </c>
      <c r="B4" s="2" t="s">
        <v>6</v>
      </c>
      <c r="C4" s="2" t="s">
        <v>7</v>
      </c>
      <c r="D4" s="2" t="s">
        <v>22</v>
      </c>
      <c r="E4" s="2" t="s">
        <v>9</v>
      </c>
      <c r="F4" s="2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</row>
    <row r="5" spans="1:12" ht="15.75" thickTop="1">
      <c r="A5" s="12">
        <v>4</v>
      </c>
      <c r="B5" s="13">
        <v>3</v>
      </c>
      <c r="C5" s="13">
        <v>1</v>
      </c>
      <c r="D5" s="13">
        <v>3.5</v>
      </c>
      <c r="E5" s="13">
        <v>0.14000000000000001</v>
      </c>
      <c r="F5" s="13">
        <v>0.25</v>
      </c>
      <c r="G5" s="13">
        <f>F5/9*100</f>
        <v>2.7777777777777777</v>
      </c>
      <c r="H5" s="13">
        <f>C5/66*100</f>
        <v>1.5151515151515151</v>
      </c>
      <c r="I5" s="13">
        <v>1.5393804000000001E-2</v>
      </c>
      <c r="J5" s="13">
        <v>1.5900000000000001E-2</v>
      </c>
      <c r="K5" s="13">
        <f>J5/2.54*100</f>
        <v>0.62598425196850394</v>
      </c>
      <c r="L5" s="14">
        <f>K5+H5+G5</f>
        <v>4.918913544897797</v>
      </c>
    </row>
    <row r="6" spans="1:12">
      <c r="A6" s="15">
        <v>4</v>
      </c>
      <c r="B6" s="16">
        <v>4</v>
      </c>
      <c r="C6" s="16">
        <v>1</v>
      </c>
      <c r="D6" s="16">
        <v>14</v>
      </c>
      <c r="E6" s="16">
        <v>0.39</v>
      </c>
      <c r="F6" s="16">
        <v>0.25</v>
      </c>
      <c r="G6" s="16">
        <f>F6/9*100</f>
        <v>2.7777777777777777</v>
      </c>
      <c r="H6" s="16">
        <f>C6/66*100</f>
        <v>1.5151515151515151</v>
      </c>
      <c r="I6" s="16">
        <v>0.11945906100000001</v>
      </c>
      <c r="J6" s="16">
        <v>0.11899999999999999</v>
      </c>
      <c r="K6" s="16">
        <f>J6/2.54*100</f>
        <v>4.6850393700787398</v>
      </c>
      <c r="L6" s="17">
        <f>K6+H6+G6</f>
        <v>8.9779686630080313</v>
      </c>
    </row>
    <row r="7" spans="1:12">
      <c r="A7" s="15">
        <v>1</v>
      </c>
      <c r="B7" s="16">
        <v>5</v>
      </c>
      <c r="C7" s="16">
        <v>3</v>
      </c>
      <c r="D7" s="16">
        <v>7</v>
      </c>
      <c r="E7" s="16">
        <v>0.15</v>
      </c>
      <c r="F7" s="16">
        <v>0.5</v>
      </c>
      <c r="G7" s="16">
        <f t="shared" ref="G7:G19" si="0">F7/9*100</f>
        <v>5.5555555555555554</v>
      </c>
      <c r="H7" s="16">
        <f t="shared" ref="H7:H22" si="1">C7/66*100</f>
        <v>4.5454545454545459</v>
      </c>
      <c r="I7" s="16">
        <v>1.7671459E-2</v>
      </c>
      <c r="J7" s="16">
        <v>0.13391038699999999</v>
      </c>
      <c r="K7" s="16">
        <f t="shared" ref="K7:K19" si="2">J7/2.54*100</f>
        <v>5.2720624803149603</v>
      </c>
      <c r="L7" s="17">
        <f t="shared" ref="L7:L19" si="3">K7+H7+G7</f>
        <v>15.373072581325061</v>
      </c>
    </row>
    <row r="8" spans="1:12">
      <c r="A8" s="15">
        <v>1</v>
      </c>
      <c r="B8" s="16">
        <v>6</v>
      </c>
      <c r="C8" s="16">
        <v>4</v>
      </c>
      <c r="D8" s="16">
        <v>15</v>
      </c>
      <c r="E8" s="16">
        <v>0.48</v>
      </c>
      <c r="F8" s="16">
        <v>0.5</v>
      </c>
      <c r="G8" s="16">
        <f t="shared" si="0"/>
        <v>5.5555555555555554</v>
      </c>
      <c r="H8" s="16">
        <f t="shared" si="1"/>
        <v>6.0606060606060606</v>
      </c>
      <c r="I8" s="16">
        <v>0.18095573700000001</v>
      </c>
      <c r="J8" s="16">
        <v>0.61599999999999999</v>
      </c>
      <c r="K8" s="16">
        <f t="shared" si="2"/>
        <v>24.251968503937007</v>
      </c>
      <c r="L8" s="17">
        <f t="shared" si="3"/>
        <v>35.868130120098627</v>
      </c>
    </row>
    <row r="9" spans="1:12">
      <c r="A9" s="15">
        <v>3</v>
      </c>
      <c r="B9" s="16">
        <v>7</v>
      </c>
      <c r="C9" s="16">
        <v>1</v>
      </c>
      <c r="D9" s="16">
        <v>3.75</v>
      </c>
      <c r="E9" s="16">
        <v>0.09</v>
      </c>
      <c r="F9" s="16">
        <v>0.25</v>
      </c>
      <c r="G9" s="16">
        <f t="shared" si="0"/>
        <v>2.7777777777777777</v>
      </c>
      <c r="H9" s="16">
        <f t="shared" si="1"/>
        <v>1.5151515151515151</v>
      </c>
      <c r="I9" s="16">
        <v>6.3617250000000004E-3</v>
      </c>
      <c r="J9" s="16">
        <v>6.0000000000000001E-3</v>
      </c>
      <c r="K9" s="16">
        <f t="shared" si="2"/>
        <v>0.23622047244094488</v>
      </c>
      <c r="L9" s="17">
        <f t="shared" si="3"/>
        <v>4.5291497653702377</v>
      </c>
    </row>
    <row r="10" spans="1:12">
      <c r="A10" s="15">
        <v>1</v>
      </c>
      <c r="B10" s="16">
        <v>8</v>
      </c>
      <c r="C10" s="16">
        <v>16</v>
      </c>
      <c r="D10" s="16">
        <v>4.5</v>
      </c>
      <c r="E10" s="16">
        <v>0.13</v>
      </c>
      <c r="F10" s="16">
        <v>1</v>
      </c>
      <c r="G10" s="16">
        <f t="shared" si="0"/>
        <v>11.111111111111111</v>
      </c>
      <c r="H10" s="16">
        <f t="shared" si="1"/>
        <v>24.242424242424242</v>
      </c>
      <c r="I10" s="16">
        <v>1.3273228999999999E-2</v>
      </c>
      <c r="J10" s="16">
        <v>0.83499999999999996</v>
      </c>
      <c r="K10" s="16">
        <f t="shared" si="2"/>
        <v>32.874015748031496</v>
      </c>
      <c r="L10" s="17">
        <f t="shared" si="3"/>
        <v>68.227551101566846</v>
      </c>
    </row>
    <row r="11" spans="1:12">
      <c r="A11" s="15">
        <v>1</v>
      </c>
      <c r="B11" s="16">
        <v>9</v>
      </c>
      <c r="C11" s="16">
        <v>11</v>
      </c>
      <c r="D11" s="16">
        <v>3.5</v>
      </c>
      <c r="E11" s="16">
        <v>0.09</v>
      </c>
      <c r="F11" s="16">
        <v>1</v>
      </c>
      <c r="G11" s="16">
        <f t="shared" si="0"/>
        <v>11.111111111111111</v>
      </c>
      <c r="H11" s="16">
        <f t="shared" si="1"/>
        <v>16.666666666666664</v>
      </c>
      <c r="I11" s="16">
        <v>6.3617250000000004E-3</v>
      </c>
      <c r="J11" s="16">
        <v>0.28899999999999998</v>
      </c>
      <c r="K11" s="16">
        <f t="shared" si="2"/>
        <v>11.377952755905511</v>
      </c>
      <c r="L11" s="17">
        <f t="shared" si="3"/>
        <v>39.155730533683283</v>
      </c>
    </row>
    <row r="12" spans="1:12">
      <c r="A12" s="15">
        <v>2</v>
      </c>
      <c r="B12" s="16">
        <v>10</v>
      </c>
      <c r="C12" s="16">
        <v>5</v>
      </c>
      <c r="D12" s="16">
        <v>4</v>
      </c>
      <c r="E12" s="16">
        <v>0.11</v>
      </c>
      <c r="F12" s="16">
        <v>0.75</v>
      </c>
      <c r="G12" s="16">
        <f t="shared" si="0"/>
        <v>8.3333333333333321</v>
      </c>
      <c r="H12" s="16">
        <f t="shared" si="1"/>
        <v>7.5757575757575761</v>
      </c>
      <c r="I12" s="16">
        <v>9.5033180000000002E-3</v>
      </c>
      <c r="J12" s="16">
        <v>4.2000000000000003E-2</v>
      </c>
      <c r="K12" s="16">
        <f t="shared" si="2"/>
        <v>1.6535433070866141</v>
      </c>
      <c r="L12" s="17">
        <f t="shared" si="3"/>
        <v>17.562634216177521</v>
      </c>
    </row>
    <row r="13" spans="1:12">
      <c r="A13" s="15">
        <v>2</v>
      </c>
      <c r="B13" s="16">
        <v>14</v>
      </c>
      <c r="C13" s="16">
        <v>6</v>
      </c>
      <c r="D13" s="16">
        <v>3.5</v>
      </c>
      <c r="E13" s="16">
        <v>0.11</v>
      </c>
      <c r="F13" s="16">
        <v>0.75</v>
      </c>
      <c r="G13" s="16">
        <f t="shared" si="0"/>
        <v>8.3333333333333321</v>
      </c>
      <c r="H13" s="16">
        <f t="shared" si="1"/>
        <v>9.0909090909090917</v>
      </c>
      <c r="I13" s="16">
        <v>9.5033180000000002E-3</v>
      </c>
      <c r="J13" s="16">
        <v>8.09E-2</v>
      </c>
      <c r="K13" s="16">
        <f t="shared" si="2"/>
        <v>3.1850393700787398</v>
      </c>
      <c r="L13" s="17">
        <f t="shared" si="3"/>
        <v>20.609281794321163</v>
      </c>
    </row>
    <row r="14" spans="1:12">
      <c r="A14" s="15">
        <v>4</v>
      </c>
      <c r="B14" s="16">
        <v>15</v>
      </c>
      <c r="C14" s="16">
        <v>1</v>
      </c>
      <c r="D14" s="16">
        <v>4.3</v>
      </c>
      <c r="E14" s="16">
        <v>0.15</v>
      </c>
      <c r="F14" s="16">
        <v>0.25</v>
      </c>
      <c r="G14" s="16">
        <f t="shared" si="0"/>
        <v>2.7777777777777777</v>
      </c>
      <c r="H14" s="16">
        <f t="shared" si="1"/>
        <v>1.5151515151515151</v>
      </c>
      <c r="I14" s="16">
        <v>1.7671459E-2</v>
      </c>
      <c r="J14" s="16">
        <v>1.7600000000000001E-2</v>
      </c>
      <c r="K14" s="16">
        <f t="shared" si="2"/>
        <v>0.69291338582677164</v>
      </c>
      <c r="L14" s="17">
        <f t="shared" si="3"/>
        <v>4.9858426787560646</v>
      </c>
    </row>
    <row r="15" spans="1:12">
      <c r="A15" s="15">
        <v>3</v>
      </c>
      <c r="B15" s="16">
        <v>19</v>
      </c>
      <c r="C15" s="16">
        <v>2</v>
      </c>
      <c r="D15" s="16">
        <v>4.5</v>
      </c>
      <c r="E15" s="16">
        <v>0.15</v>
      </c>
      <c r="F15" s="16">
        <v>0.5</v>
      </c>
      <c r="G15" s="16">
        <f t="shared" si="0"/>
        <v>5.5555555555555554</v>
      </c>
      <c r="H15" s="16">
        <f t="shared" si="1"/>
        <v>3.0303030303030303</v>
      </c>
      <c r="I15" s="16">
        <v>1.7671459E-2</v>
      </c>
      <c r="J15" s="16">
        <v>5.5684730000000002E-2</v>
      </c>
      <c r="K15" s="16">
        <f t="shared" si="2"/>
        <v>2.1923122047244092</v>
      </c>
      <c r="L15" s="17">
        <f t="shared" si="3"/>
        <v>10.778170790582994</v>
      </c>
    </row>
    <row r="16" spans="1:12">
      <c r="A16" s="15">
        <v>1</v>
      </c>
      <c r="B16" s="16">
        <v>24</v>
      </c>
      <c r="C16" s="16">
        <v>1</v>
      </c>
      <c r="D16" s="16">
        <v>9</v>
      </c>
      <c r="E16" s="16">
        <v>0.14000000000000001</v>
      </c>
      <c r="F16" s="16">
        <v>0.25</v>
      </c>
      <c r="G16" s="16">
        <f t="shared" si="0"/>
        <v>2.7777777777777777</v>
      </c>
      <c r="H16" s="16">
        <f t="shared" si="1"/>
        <v>1.5151515151515151</v>
      </c>
      <c r="I16" s="16">
        <v>1.5393804000000001E-2</v>
      </c>
      <c r="J16" s="16">
        <v>1.4999999999999999E-2</v>
      </c>
      <c r="K16" s="16">
        <f t="shared" si="2"/>
        <v>0.59055118110236215</v>
      </c>
      <c r="L16" s="17">
        <f t="shared" si="3"/>
        <v>4.8834804740316553</v>
      </c>
    </row>
    <row r="17" spans="1:12">
      <c r="A17" s="15">
        <v>1</v>
      </c>
      <c r="B17" s="16">
        <v>25</v>
      </c>
      <c r="C17" s="16">
        <v>6</v>
      </c>
      <c r="D17" s="16">
        <v>11</v>
      </c>
      <c r="E17" s="16">
        <v>0.14000000000000001</v>
      </c>
      <c r="F17" s="16">
        <v>1</v>
      </c>
      <c r="G17" s="16">
        <f t="shared" si="0"/>
        <v>11.111111111111111</v>
      </c>
      <c r="H17" s="16">
        <f t="shared" si="1"/>
        <v>9.0909090909090917</v>
      </c>
      <c r="I17" s="16">
        <v>1.5393804000000001E-2</v>
      </c>
      <c r="J17" s="16">
        <v>9.69E-2</v>
      </c>
      <c r="K17" s="16">
        <f t="shared" si="2"/>
        <v>3.8149606299212593</v>
      </c>
      <c r="L17" s="17">
        <f t="shared" si="3"/>
        <v>24.01698083194146</v>
      </c>
    </row>
    <row r="18" spans="1:12">
      <c r="A18" s="15">
        <v>2</v>
      </c>
      <c r="B18" s="16">
        <v>26</v>
      </c>
      <c r="C18" s="16">
        <v>3</v>
      </c>
      <c r="D18" s="16">
        <v>3.3</v>
      </c>
      <c r="E18" s="16">
        <v>0.09</v>
      </c>
      <c r="F18" s="16">
        <v>0.5</v>
      </c>
      <c r="G18" s="16">
        <f t="shared" si="0"/>
        <v>5.5555555555555554</v>
      </c>
      <c r="H18" s="16">
        <f t="shared" si="1"/>
        <v>4.5454545454545459</v>
      </c>
      <c r="I18" s="16">
        <v>6.3617250000000004E-3</v>
      </c>
      <c r="J18" s="16">
        <v>1.806E-2</v>
      </c>
      <c r="K18" s="16">
        <f t="shared" si="2"/>
        <v>0.71102362204724401</v>
      </c>
      <c r="L18" s="17">
        <f t="shared" si="3"/>
        <v>10.812033723057345</v>
      </c>
    </row>
    <row r="19" spans="1:12">
      <c r="A19" s="15">
        <v>3</v>
      </c>
      <c r="B19" s="16">
        <v>27</v>
      </c>
      <c r="C19" s="16">
        <v>1</v>
      </c>
      <c r="D19" s="16">
        <v>3.3</v>
      </c>
      <c r="E19" s="16">
        <v>0.14000000000000001</v>
      </c>
      <c r="F19" s="16">
        <v>0.25</v>
      </c>
      <c r="G19" s="16">
        <f t="shared" si="0"/>
        <v>2.7777777777777777</v>
      </c>
      <c r="H19" s="16">
        <f t="shared" si="1"/>
        <v>1.5151515151515151</v>
      </c>
      <c r="I19" s="16">
        <v>1.5393804000000001E-2</v>
      </c>
      <c r="J19" s="16">
        <v>1.4999999999999999E-2</v>
      </c>
      <c r="K19" s="16">
        <f t="shared" si="2"/>
        <v>0.59055118110236215</v>
      </c>
      <c r="L19" s="17">
        <f t="shared" si="3"/>
        <v>4.8834804740316553</v>
      </c>
    </row>
    <row r="20" spans="1:12">
      <c r="A20" s="15">
        <v>3</v>
      </c>
      <c r="B20" s="16">
        <v>28</v>
      </c>
      <c r="C20" s="16">
        <v>1</v>
      </c>
      <c r="D20" s="16">
        <v>9.5</v>
      </c>
      <c r="E20" s="16">
        <v>0.28000000000000003</v>
      </c>
      <c r="F20" s="16">
        <v>0.25</v>
      </c>
      <c r="G20" s="16">
        <f>F20/9*100</f>
        <v>2.7777777777777777</v>
      </c>
      <c r="H20" s="16">
        <f>C20/66*100</f>
        <v>1.5151515151515151</v>
      </c>
      <c r="I20" s="16">
        <v>6.1575216000000002E-2</v>
      </c>
      <c r="J20" s="16">
        <v>6.2E-2</v>
      </c>
      <c r="K20" s="16">
        <f>J20/2.54*100</f>
        <v>2.4409448818897639</v>
      </c>
      <c r="L20" s="17">
        <f>K20+H20+G20</f>
        <v>6.7338741748190571</v>
      </c>
    </row>
    <row r="21" spans="1:12">
      <c r="A21" s="15">
        <v>4</v>
      </c>
      <c r="B21" s="16">
        <v>29</v>
      </c>
      <c r="C21" s="16">
        <v>1</v>
      </c>
      <c r="D21" s="16">
        <v>13</v>
      </c>
      <c r="E21" s="16">
        <v>0.28000000000000003</v>
      </c>
      <c r="F21" s="16">
        <v>0.25</v>
      </c>
      <c r="G21" s="16">
        <f>F21/9*100</f>
        <v>2.7777777777777777</v>
      </c>
      <c r="H21" s="16">
        <f>C21/66*100</f>
        <v>1.5151515151515151</v>
      </c>
      <c r="I21" s="16">
        <v>6.1575216000000002E-2</v>
      </c>
      <c r="J21" s="16">
        <v>6.2E-2</v>
      </c>
      <c r="K21" s="16">
        <f>J21/2.54*100</f>
        <v>2.4409448818897639</v>
      </c>
      <c r="L21" s="17">
        <f>K21+H21+G21</f>
        <v>6.7338741748190571</v>
      </c>
    </row>
    <row r="22" spans="1:12">
      <c r="A22" s="15">
        <v>4</v>
      </c>
      <c r="B22" s="16">
        <v>30</v>
      </c>
      <c r="C22" s="16">
        <v>1</v>
      </c>
      <c r="D22" s="16">
        <v>4.5</v>
      </c>
      <c r="E22" s="16">
        <v>0.15</v>
      </c>
      <c r="F22" s="16">
        <v>0.25</v>
      </c>
      <c r="G22" s="16">
        <f>F22/9*100</f>
        <v>2.7777777777777777</v>
      </c>
      <c r="H22" s="16">
        <f t="shared" si="1"/>
        <v>1.5151515151515151</v>
      </c>
      <c r="I22" s="16">
        <v>1.7671459E-2</v>
      </c>
      <c r="J22" s="16">
        <v>1.7999999999999999E-2</v>
      </c>
      <c r="K22" s="16">
        <f>J22/2.54*100</f>
        <v>0.7086614173228345</v>
      </c>
      <c r="L22" s="17">
        <f>K22+H22+G22</f>
        <v>5.0015907102521275</v>
      </c>
    </row>
    <row r="23" spans="1:12">
      <c r="A23" s="15">
        <v>4</v>
      </c>
      <c r="B23" s="16">
        <v>31</v>
      </c>
      <c r="C23" s="16">
        <v>1</v>
      </c>
      <c r="D23" s="16">
        <v>3.5</v>
      </c>
      <c r="E23" s="16">
        <v>0.23</v>
      </c>
      <c r="F23" s="16">
        <v>0.25</v>
      </c>
      <c r="G23" s="16">
        <f>F23/9*100</f>
        <v>2.7777777777777777</v>
      </c>
      <c r="H23" s="16">
        <f>C23/66*100</f>
        <v>1.5151515151515151</v>
      </c>
      <c r="I23" s="16">
        <v>4.1547563000000003E-2</v>
      </c>
      <c r="J23" s="16">
        <v>4.2000000000000003E-2</v>
      </c>
      <c r="K23" s="16">
        <f>J23/2.54*100</f>
        <v>1.6535433070866141</v>
      </c>
      <c r="L23" s="17">
        <f>K23+H23+G23</f>
        <v>5.9464726000159072</v>
      </c>
    </row>
    <row r="24" spans="1:12" ht="15.75" thickBot="1">
      <c r="A24" s="18"/>
      <c r="B24" s="19"/>
      <c r="C24" s="19">
        <f>SUM(C5:C23)</f>
        <v>66</v>
      </c>
      <c r="D24" s="19"/>
      <c r="E24" s="19"/>
      <c r="F24" s="19">
        <v>9</v>
      </c>
      <c r="G24" s="19">
        <f>SUM(G5:G23)</f>
        <v>99.999999999999957</v>
      </c>
      <c r="H24" s="19">
        <f>SUM(H5:H23)</f>
        <v>100</v>
      </c>
      <c r="I24" s="19" t="s">
        <v>17</v>
      </c>
      <c r="J24" s="19">
        <f>SUM(J5:J23)</f>
        <v>2.5399551169999994</v>
      </c>
      <c r="K24" s="19">
        <f>SUM(K5:K23)</f>
        <v>99.998232952755885</v>
      </c>
      <c r="L24" s="20">
        <f>SUM(L5:L23)</f>
        <v>299.99823295275587</v>
      </c>
    </row>
    <row r="25" spans="1:12" ht="15.75" thickTop="1"/>
    <row r="28" spans="1:12">
      <c r="A28" t="s">
        <v>6</v>
      </c>
      <c r="B28" s="1" t="s">
        <v>16</v>
      </c>
    </row>
    <row r="29" spans="1:12">
      <c r="A29" s="1">
        <f>B5</f>
        <v>3</v>
      </c>
      <c r="B29" s="1">
        <f>K5+H5+G5</f>
        <v>4.918913544897797</v>
      </c>
    </row>
    <row r="30" spans="1:12">
      <c r="A30" s="1">
        <f t="shared" ref="A30:A47" si="4">B6</f>
        <v>4</v>
      </c>
      <c r="B30" s="1">
        <f t="shared" ref="B30:B47" si="5">K6+H6+G6</f>
        <v>8.9779686630080313</v>
      </c>
    </row>
    <row r="31" spans="1:12">
      <c r="A31" s="1">
        <f t="shared" si="4"/>
        <v>5</v>
      </c>
      <c r="B31" s="1">
        <f t="shared" si="5"/>
        <v>15.373072581325061</v>
      </c>
    </row>
    <row r="32" spans="1:12">
      <c r="A32" s="1">
        <f t="shared" si="4"/>
        <v>6</v>
      </c>
      <c r="B32" s="1">
        <f t="shared" si="5"/>
        <v>35.868130120098627</v>
      </c>
    </row>
    <row r="33" spans="1:2">
      <c r="A33" s="1">
        <f t="shared" si="4"/>
        <v>7</v>
      </c>
      <c r="B33" s="1">
        <f t="shared" si="5"/>
        <v>4.5291497653702377</v>
      </c>
    </row>
    <row r="34" spans="1:2">
      <c r="A34" s="1">
        <f t="shared" si="4"/>
        <v>8</v>
      </c>
      <c r="B34" s="1">
        <f t="shared" si="5"/>
        <v>68.227551101566846</v>
      </c>
    </row>
    <row r="35" spans="1:2">
      <c r="A35" s="1">
        <f t="shared" si="4"/>
        <v>9</v>
      </c>
      <c r="B35" s="1">
        <f t="shared" si="5"/>
        <v>39.155730533683283</v>
      </c>
    </row>
    <row r="36" spans="1:2">
      <c r="A36" s="1">
        <f t="shared" si="4"/>
        <v>10</v>
      </c>
      <c r="B36" s="1">
        <f t="shared" si="5"/>
        <v>17.562634216177521</v>
      </c>
    </row>
    <row r="37" spans="1:2">
      <c r="A37" s="1">
        <f t="shared" si="4"/>
        <v>14</v>
      </c>
      <c r="B37" s="1">
        <f t="shared" si="5"/>
        <v>20.609281794321163</v>
      </c>
    </row>
    <row r="38" spans="1:2">
      <c r="A38" s="1">
        <f t="shared" si="4"/>
        <v>15</v>
      </c>
      <c r="B38" s="1">
        <f t="shared" si="5"/>
        <v>4.9858426787560646</v>
      </c>
    </row>
    <row r="39" spans="1:2">
      <c r="A39" s="1">
        <f t="shared" si="4"/>
        <v>19</v>
      </c>
      <c r="B39" s="1">
        <f t="shared" si="5"/>
        <v>10.778170790582994</v>
      </c>
    </row>
    <row r="40" spans="1:2">
      <c r="A40" s="1">
        <f t="shared" si="4"/>
        <v>24</v>
      </c>
      <c r="B40" s="1">
        <f t="shared" si="5"/>
        <v>4.8834804740316553</v>
      </c>
    </row>
    <row r="41" spans="1:2">
      <c r="A41" s="1">
        <f t="shared" si="4"/>
        <v>25</v>
      </c>
      <c r="B41" s="1">
        <f t="shared" si="5"/>
        <v>24.01698083194146</v>
      </c>
    </row>
    <row r="42" spans="1:2">
      <c r="A42" s="1">
        <f t="shared" si="4"/>
        <v>26</v>
      </c>
      <c r="B42" s="1">
        <f t="shared" si="5"/>
        <v>10.812033723057345</v>
      </c>
    </row>
    <row r="43" spans="1:2">
      <c r="A43" s="1">
        <f t="shared" si="4"/>
        <v>27</v>
      </c>
      <c r="B43" s="1">
        <f t="shared" si="5"/>
        <v>4.8834804740316553</v>
      </c>
    </row>
    <row r="44" spans="1:2">
      <c r="A44" s="1">
        <f t="shared" si="4"/>
        <v>28</v>
      </c>
      <c r="B44" s="1">
        <f t="shared" si="5"/>
        <v>6.7338741748190571</v>
      </c>
    </row>
    <row r="45" spans="1:2">
      <c r="A45" s="1">
        <f t="shared" si="4"/>
        <v>29</v>
      </c>
      <c r="B45" s="1">
        <f t="shared" si="5"/>
        <v>6.7338741748190571</v>
      </c>
    </row>
    <row r="46" spans="1:2">
      <c r="A46" s="1">
        <f t="shared" si="4"/>
        <v>30</v>
      </c>
      <c r="B46" s="1">
        <f t="shared" si="5"/>
        <v>5.0015907102521275</v>
      </c>
    </row>
    <row r="47" spans="1:2">
      <c r="A47" s="1">
        <f t="shared" si="4"/>
        <v>31</v>
      </c>
      <c r="B47" s="1">
        <f t="shared" si="5"/>
        <v>5.9464726000159072</v>
      </c>
    </row>
  </sheetData>
  <mergeCells count="1">
    <mergeCell ref="A3:L3"/>
  </mergeCells>
  <pageMargins left="0.7" right="0.7" top="0.75" bottom="0.75" header="0.3" footer="0.3"/>
  <pageSetup paperSize="9"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2:A3"/>
  <sheetViews>
    <sheetView workbookViewId="0"/>
  </sheetViews>
  <sheetFormatPr baseColWidth="10" defaultRowHeight="15"/>
  <sheetData>
    <row r="2" spans="1:1">
      <c r="A2" t="s">
        <v>21</v>
      </c>
    </row>
    <row r="3" spans="1:1">
      <c r="A3" s="1" t="s">
        <v>23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47" sqref="D47"/>
    </sheetView>
  </sheetViews>
  <sheetFormatPr baseColWidth="10" defaultRowHeight="15"/>
  <sheetData>
    <row r="1" spans="1:1">
      <c r="A1" t="s">
        <v>24</v>
      </c>
    </row>
    <row r="2" spans="1:1" ht="15.75">
      <c r="A2" s="21" t="s">
        <v>25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3"/>
  <sheetViews>
    <sheetView workbookViewId="0"/>
  </sheetViews>
  <sheetFormatPr baseColWidth="10" defaultRowHeight="15"/>
  <cols>
    <col min="2" max="2" width="11.42578125" style="41"/>
    <col min="4" max="4" width="11.42578125" style="42"/>
    <col min="5" max="9" width="11.42578125" style="41"/>
  </cols>
  <sheetData>
    <row r="1" spans="1:10" s="23" customFormat="1" ht="12.75">
      <c r="A1" s="1"/>
      <c r="B1" s="22"/>
      <c r="D1" s="24"/>
      <c r="E1" s="25"/>
      <c r="F1" s="25"/>
      <c r="G1" s="25"/>
      <c r="H1" s="25"/>
      <c r="I1" s="25"/>
    </row>
    <row r="2" spans="1:10" s="23" customFormat="1" ht="12.75">
      <c r="A2" s="22" t="s">
        <v>26</v>
      </c>
      <c r="B2" s="22"/>
      <c r="D2" s="24"/>
      <c r="E2" s="25"/>
      <c r="F2" s="25"/>
      <c r="G2" s="25"/>
      <c r="H2" s="25"/>
      <c r="I2" s="25"/>
    </row>
    <row r="3" spans="1:10" s="23" customFormat="1" ht="12.75">
      <c r="A3" s="23" t="s">
        <v>27</v>
      </c>
      <c r="B3" s="25"/>
      <c r="D3" s="24"/>
      <c r="E3" s="25"/>
      <c r="F3" s="25" t="s">
        <v>17</v>
      </c>
      <c r="G3" s="25"/>
      <c r="H3" s="25"/>
      <c r="I3" s="25"/>
    </row>
    <row r="4" spans="1:10" s="23" customFormat="1" ht="12.75">
      <c r="B4" s="25"/>
      <c r="D4" s="24"/>
      <c r="E4" s="25"/>
      <c r="F4" s="25"/>
      <c r="G4" s="25"/>
      <c r="H4" s="25"/>
      <c r="I4" s="25"/>
    </row>
    <row r="5" spans="1:10" s="23" customFormat="1" ht="12.75">
      <c r="A5" s="1"/>
      <c r="B5" s="25"/>
      <c r="D5" s="24"/>
      <c r="E5" s="25"/>
      <c r="F5" s="25"/>
      <c r="G5" s="25"/>
      <c r="H5" s="25" t="s">
        <v>17</v>
      </c>
      <c r="I5" s="25" t="s">
        <v>17</v>
      </c>
    </row>
    <row r="6" spans="1:10" s="23" customFormat="1" ht="13.5" thickBot="1">
      <c r="B6" s="25"/>
      <c r="D6" s="24"/>
      <c r="E6" s="25"/>
      <c r="F6" s="25"/>
      <c r="G6" s="25"/>
      <c r="H6" s="25"/>
      <c r="I6" s="25"/>
    </row>
    <row r="7" spans="1:10" s="23" customFormat="1" ht="14.25" thickTop="1" thickBot="1">
      <c r="A7" s="74" t="s">
        <v>24</v>
      </c>
      <c r="B7" s="75"/>
      <c r="C7" s="75"/>
      <c r="D7" s="75"/>
      <c r="E7" s="75"/>
      <c r="F7" s="75"/>
      <c r="G7" s="75"/>
      <c r="H7" s="75"/>
      <c r="I7" s="76"/>
    </row>
    <row r="8" spans="1:10" s="23" customFormat="1" ht="14.25" thickTop="1" thickBot="1">
      <c r="A8" s="2" t="s">
        <v>28</v>
      </c>
      <c r="B8" s="26" t="s">
        <v>29</v>
      </c>
      <c r="C8" s="26" t="s">
        <v>30</v>
      </c>
      <c r="D8" s="26" t="s">
        <v>31</v>
      </c>
      <c r="E8" s="26" t="s">
        <v>32</v>
      </c>
      <c r="F8" s="26" t="s">
        <v>33</v>
      </c>
      <c r="G8" s="26" t="s">
        <v>34</v>
      </c>
      <c r="H8" s="26" t="s">
        <v>35</v>
      </c>
      <c r="I8" s="26" t="s">
        <v>36</v>
      </c>
    </row>
    <row r="9" spans="1:10" s="24" customFormat="1" ht="13.5" thickTop="1">
      <c r="A9" s="27">
        <v>1</v>
      </c>
      <c r="B9" s="28" t="s">
        <v>37</v>
      </c>
      <c r="C9" s="28">
        <v>1</v>
      </c>
      <c r="D9" s="28">
        <v>1.1000000000000001</v>
      </c>
      <c r="E9" s="28">
        <v>0.25</v>
      </c>
      <c r="F9" s="28">
        <v>0.28199999999999997</v>
      </c>
      <c r="G9" s="28">
        <f>C9/194*100</f>
        <v>0.51546391752577314</v>
      </c>
      <c r="H9" s="28">
        <f>E9/12.5*100</f>
        <v>2</v>
      </c>
      <c r="I9" s="29">
        <f t="shared" ref="I9:I39" si="0">F9/56.196*100</f>
        <v>0.50181507580610707</v>
      </c>
      <c r="J9" s="24" t="s">
        <v>17</v>
      </c>
    </row>
    <row r="10" spans="1:10" s="23" customFormat="1" ht="12.75">
      <c r="A10" s="30">
        <v>3</v>
      </c>
      <c r="B10" s="31" t="s">
        <v>38</v>
      </c>
      <c r="C10" s="32">
        <v>7</v>
      </c>
      <c r="D10" s="32">
        <v>1.2</v>
      </c>
      <c r="E10" s="32">
        <v>0.5</v>
      </c>
      <c r="F10" s="32">
        <v>0.94799999999999995</v>
      </c>
      <c r="G10" s="31">
        <f t="shared" ref="G10:G40" si="1">C10/194*100</f>
        <v>3.608247422680412</v>
      </c>
      <c r="H10" s="31">
        <f t="shared" ref="H10:H39" si="2">E10/12.5*100</f>
        <v>4</v>
      </c>
      <c r="I10" s="33">
        <f t="shared" si="0"/>
        <v>1.6869528080290412</v>
      </c>
    </row>
    <row r="11" spans="1:10" s="23" customFormat="1" ht="12.75">
      <c r="A11" s="30">
        <v>4</v>
      </c>
      <c r="B11" s="31" t="s">
        <v>39</v>
      </c>
      <c r="C11" s="31">
        <v>1</v>
      </c>
      <c r="D11" s="31">
        <v>1.2</v>
      </c>
      <c r="E11" s="31">
        <v>0.5</v>
      </c>
      <c r="F11" s="31">
        <v>0.63600000000000001</v>
      </c>
      <c r="G11" s="31">
        <f t="shared" si="1"/>
        <v>0.51546391752577314</v>
      </c>
      <c r="H11" s="31">
        <f t="shared" si="2"/>
        <v>4</v>
      </c>
      <c r="I11" s="33">
        <f t="shared" si="0"/>
        <v>1.1317531496903694</v>
      </c>
    </row>
    <row r="12" spans="1:10" s="23" customFormat="1" ht="12.75">
      <c r="A12" s="30">
        <v>5</v>
      </c>
      <c r="B12" s="31" t="s">
        <v>40</v>
      </c>
      <c r="C12" s="31">
        <v>4</v>
      </c>
      <c r="D12" s="31">
        <v>1.5</v>
      </c>
      <c r="E12" s="31">
        <v>0.75</v>
      </c>
      <c r="F12" s="31">
        <v>2.85</v>
      </c>
      <c r="G12" s="31">
        <f t="shared" si="1"/>
        <v>2.0618556701030926</v>
      </c>
      <c r="H12" s="31">
        <f t="shared" si="2"/>
        <v>6</v>
      </c>
      <c r="I12" s="33">
        <f t="shared" si="0"/>
        <v>5.0715353405936368</v>
      </c>
    </row>
    <row r="13" spans="1:10" s="23" customFormat="1" ht="12.75">
      <c r="A13" s="30">
        <v>6</v>
      </c>
      <c r="B13" s="31" t="s">
        <v>41</v>
      </c>
      <c r="C13" s="31">
        <v>57</v>
      </c>
      <c r="D13" s="31">
        <v>1.42</v>
      </c>
      <c r="E13" s="31">
        <v>0.5</v>
      </c>
      <c r="F13" s="31">
        <v>5.81</v>
      </c>
      <c r="G13" s="31">
        <f t="shared" si="1"/>
        <v>29.381443298969074</v>
      </c>
      <c r="H13" s="31">
        <f t="shared" si="2"/>
        <v>4</v>
      </c>
      <c r="I13" s="33">
        <f t="shared" si="0"/>
        <v>10.338814150473343</v>
      </c>
    </row>
    <row r="14" spans="1:10" s="23" customFormat="1" ht="12.75">
      <c r="A14" s="30">
        <v>8</v>
      </c>
      <c r="B14" s="31" t="s">
        <v>42</v>
      </c>
      <c r="C14" s="31">
        <v>8</v>
      </c>
      <c r="D14" s="31">
        <v>1.5</v>
      </c>
      <c r="E14" s="31">
        <v>0.25</v>
      </c>
      <c r="F14" s="31">
        <v>0.34200000000000003</v>
      </c>
      <c r="G14" s="31">
        <f t="shared" si="1"/>
        <v>4.1237113402061851</v>
      </c>
      <c r="H14" s="31">
        <f t="shared" si="2"/>
        <v>2</v>
      </c>
      <c r="I14" s="33">
        <f t="shared" si="0"/>
        <v>0.60858424087123641</v>
      </c>
    </row>
    <row r="15" spans="1:10" s="23" customFormat="1" ht="12.75">
      <c r="A15" s="30">
        <v>10</v>
      </c>
      <c r="B15" s="31" t="s">
        <v>43</v>
      </c>
      <c r="C15" s="31">
        <v>1</v>
      </c>
      <c r="D15" s="31">
        <v>1.8</v>
      </c>
      <c r="E15" s="31">
        <v>0.25</v>
      </c>
      <c r="F15" s="31">
        <v>5.7000000000000002E-2</v>
      </c>
      <c r="G15" s="31">
        <f t="shared" si="1"/>
        <v>0.51546391752577314</v>
      </c>
      <c r="H15" s="31">
        <f t="shared" si="2"/>
        <v>2</v>
      </c>
      <c r="I15" s="33">
        <f t="shared" si="0"/>
        <v>0.10143070681187273</v>
      </c>
    </row>
    <row r="16" spans="1:10" s="23" customFormat="1" ht="12.75">
      <c r="A16" s="30">
        <v>11</v>
      </c>
      <c r="B16" s="31" t="s">
        <v>44</v>
      </c>
      <c r="C16" s="31">
        <v>1</v>
      </c>
      <c r="D16" s="31">
        <v>2</v>
      </c>
      <c r="E16" s="31">
        <v>0.25</v>
      </c>
      <c r="F16" s="31">
        <v>0.15</v>
      </c>
      <c r="G16" s="31">
        <f t="shared" si="1"/>
        <v>0.51546391752577314</v>
      </c>
      <c r="H16" s="31">
        <f t="shared" si="2"/>
        <v>2</v>
      </c>
      <c r="I16" s="33">
        <f t="shared" si="0"/>
        <v>0.26692291266282298</v>
      </c>
    </row>
    <row r="17" spans="1:9" s="23" customFormat="1" ht="12.75">
      <c r="A17" s="30">
        <v>12</v>
      </c>
      <c r="B17" s="31" t="s">
        <v>45</v>
      </c>
      <c r="C17" s="31">
        <v>4</v>
      </c>
      <c r="D17" s="31">
        <v>1.5</v>
      </c>
      <c r="E17" s="31">
        <v>0.75</v>
      </c>
      <c r="F17" s="31">
        <v>6.58</v>
      </c>
      <c r="G17" s="31">
        <f t="shared" si="1"/>
        <v>2.0618556701030926</v>
      </c>
      <c r="H17" s="31">
        <f t="shared" si="2"/>
        <v>6</v>
      </c>
      <c r="I17" s="33">
        <f t="shared" si="0"/>
        <v>11.709018435475835</v>
      </c>
    </row>
    <row r="18" spans="1:9" s="23" customFormat="1" ht="12.75">
      <c r="A18" s="30">
        <v>18</v>
      </c>
      <c r="B18" s="31" t="s">
        <v>46</v>
      </c>
      <c r="C18" s="31">
        <v>1</v>
      </c>
      <c r="D18" s="31">
        <v>2.2999999999999998</v>
      </c>
      <c r="E18" s="31">
        <v>0.25</v>
      </c>
      <c r="F18" s="31">
        <v>0.40100000000000002</v>
      </c>
      <c r="G18" s="31">
        <f t="shared" si="1"/>
        <v>0.51546391752577314</v>
      </c>
      <c r="H18" s="31">
        <f t="shared" si="2"/>
        <v>2</v>
      </c>
      <c r="I18" s="33">
        <f t="shared" si="0"/>
        <v>0.71357391985194685</v>
      </c>
    </row>
    <row r="19" spans="1:9" s="23" customFormat="1" ht="12.75">
      <c r="A19" s="30">
        <v>19</v>
      </c>
      <c r="B19" s="31" t="s">
        <v>47</v>
      </c>
      <c r="C19" s="31">
        <v>4</v>
      </c>
      <c r="D19" s="31">
        <v>1.4</v>
      </c>
      <c r="E19" s="31">
        <v>0.5</v>
      </c>
      <c r="F19" s="31">
        <v>0.77400000000000002</v>
      </c>
      <c r="G19" s="31">
        <f t="shared" si="1"/>
        <v>2.0618556701030926</v>
      </c>
      <c r="H19" s="31">
        <f t="shared" si="2"/>
        <v>4</v>
      </c>
      <c r="I19" s="33">
        <f t="shared" si="0"/>
        <v>1.3773222293401666</v>
      </c>
    </row>
    <row r="20" spans="1:9" s="23" customFormat="1" ht="12.75">
      <c r="A20" s="30">
        <v>29</v>
      </c>
      <c r="B20" s="31" t="s">
        <v>48</v>
      </c>
      <c r="C20" s="31">
        <v>2</v>
      </c>
      <c r="D20" s="31">
        <v>1.05</v>
      </c>
      <c r="E20" s="31">
        <v>0.5</v>
      </c>
      <c r="F20" s="31">
        <v>0.18</v>
      </c>
      <c r="G20" s="31">
        <f t="shared" si="1"/>
        <v>1.0309278350515463</v>
      </c>
      <c r="H20" s="31">
        <f t="shared" si="2"/>
        <v>4</v>
      </c>
      <c r="I20" s="33">
        <f t="shared" si="0"/>
        <v>0.32030749519538759</v>
      </c>
    </row>
    <row r="21" spans="1:9" s="23" customFormat="1" ht="12.75">
      <c r="A21" s="30">
        <v>51</v>
      </c>
      <c r="B21" s="31" t="s">
        <v>49</v>
      </c>
      <c r="C21" s="32">
        <v>1</v>
      </c>
      <c r="D21" s="32">
        <v>1.6</v>
      </c>
      <c r="E21" s="32">
        <v>0.25</v>
      </c>
      <c r="F21" s="32">
        <v>7.0000000000000007E-2</v>
      </c>
      <c r="G21" s="31">
        <f t="shared" si="1"/>
        <v>0.51546391752577314</v>
      </c>
      <c r="H21" s="31">
        <f t="shared" si="2"/>
        <v>2</v>
      </c>
      <c r="I21" s="33">
        <f t="shared" si="0"/>
        <v>0.12456402590931741</v>
      </c>
    </row>
    <row r="22" spans="1:9" s="23" customFormat="1" ht="12.75">
      <c r="A22" s="30">
        <v>53</v>
      </c>
      <c r="B22" s="31" t="s">
        <v>50</v>
      </c>
      <c r="C22" s="31">
        <v>20</v>
      </c>
      <c r="D22" s="31">
        <v>1.4</v>
      </c>
      <c r="E22" s="31">
        <v>0.5</v>
      </c>
      <c r="F22" s="31">
        <v>7.44</v>
      </c>
      <c r="G22" s="31">
        <f t="shared" si="1"/>
        <v>10.309278350515463</v>
      </c>
      <c r="H22" s="31">
        <f t="shared" si="2"/>
        <v>4</v>
      </c>
      <c r="I22" s="33">
        <f t="shared" si="0"/>
        <v>13.239376468076019</v>
      </c>
    </row>
    <row r="23" spans="1:9" s="23" customFormat="1" ht="12.75">
      <c r="A23" s="30">
        <v>57</v>
      </c>
      <c r="B23" s="31" t="s">
        <v>51</v>
      </c>
      <c r="C23" s="31">
        <v>3</v>
      </c>
      <c r="D23" s="31">
        <v>1.7</v>
      </c>
      <c r="E23" s="31">
        <v>0.5</v>
      </c>
      <c r="F23" s="31">
        <v>0.25900000000000001</v>
      </c>
      <c r="G23" s="31">
        <f t="shared" si="1"/>
        <v>1.5463917525773196</v>
      </c>
      <c r="H23" s="31">
        <f t="shared" si="2"/>
        <v>4</v>
      </c>
      <c r="I23" s="33">
        <f t="shared" si="0"/>
        <v>0.4608868958644744</v>
      </c>
    </row>
    <row r="24" spans="1:9" s="23" customFormat="1" ht="12.75">
      <c r="A24" s="30">
        <v>65</v>
      </c>
      <c r="B24" s="31" t="s">
        <v>52</v>
      </c>
      <c r="C24" s="32">
        <v>1</v>
      </c>
      <c r="D24" s="32">
        <v>1.7</v>
      </c>
      <c r="E24" s="32">
        <v>0.25</v>
      </c>
      <c r="F24" s="32">
        <v>0.28199999999999997</v>
      </c>
      <c r="G24" s="31">
        <f t="shared" si="1"/>
        <v>0.51546391752577314</v>
      </c>
      <c r="H24" s="31">
        <f t="shared" si="2"/>
        <v>2</v>
      </c>
      <c r="I24" s="33">
        <f t="shared" si="0"/>
        <v>0.50181507580610707</v>
      </c>
    </row>
    <row r="25" spans="1:9" s="23" customFormat="1" ht="12.75">
      <c r="A25" s="30">
        <v>66</v>
      </c>
      <c r="B25" s="31" t="s">
        <v>53</v>
      </c>
      <c r="C25" s="31">
        <v>2</v>
      </c>
      <c r="D25" s="31">
        <v>1.45</v>
      </c>
      <c r="E25" s="31">
        <v>0.25</v>
      </c>
      <c r="F25" s="31">
        <v>0.8</v>
      </c>
      <c r="G25" s="31">
        <f t="shared" si="1"/>
        <v>1.0309278350515463</v>
      </c>
      <c r="H25" s="31">
        <f t="shared" si="2"/>
        <v>2</v>
      </c>
      <c r="I25" s="33">
        <f t="shared" si="0"/>
        <v>1.4235888675350561</v>
      </c>
    </row>
    <row r="26" spans="1:9" s="23" customFormat="1" ht="12.75">
      <c r="A26" s="30">
        <v>68</v>
      </c>
      <c r="B26" s="31" t="s">
        <v>54</v>
      </c>
      <c r="C26" s="31">
        <v>2</v>
      </c>
      <c r="D26" s="31">
        <v>1.25</v>
      </c>
      <c r="E26" s="31">
        <v>0.25</v>
      </c>
      <c r="F26" s="31">
        <v>1.64</v>
      </c>
      <c r="G26" s="31">
        <f t="shared" si="1"/>
        <v>1.0309278350515463</v>
      </c>
      <c r="H26" s="31">
        <f t="shared" si="2"/>
        <v>2</v>
      </c>
      <c r="I26" s="33">
        <f t="shared" si="0"/>
        <v>2.9183571784468643</v>
      </c>
    </row>
    <row r="27" spans="1:9" s="23" customFormat="1" ht="12.75">
      <c r="A27" s="30">
        <v>70</v>
      </c>
      <c r="B27" s="31" t="s">
        <v>55</v>
      </c>
      <c r="C27" s="31">
        <v>4</v>
      </c>
      <c r="D27" s="31">
        <v>1.25</v>
      </c>
      <c r="E27" s="31">
        <v>0.5</v>
      </c>
      <c r="F27" s="31">
        <v>3.34</v>
      </c>
      <c r="G27" s="31">
        <f t="shared" si="1"/>
        <v>2.0618556701030926</v>
      </c>
      <c r="H27" s="31">
        <f t="shared" si="2"/>
        <v>4</v>
      </c>
      <c r="I27" s="33">
        <f t="shared" si="0"/>
        <v>5.943483521958858</v>
      </c>
    </row>
    <row r="28" spans="1:9" s="23" customFormat="1" ht="12.75">
      <c r="A28" s="30">
        <v>74</v>
      </c>
      <c r="B28" s="31" t="s">
        <v>56</v>
      </c>
      <c r="C28" s="32">
        <v>1</v>
      </c>
      <c r="D28" s="32">
        <v>2</v>
      </c>
      <c r="E28" s="32">
        <v>0.25</v>
      </c>
      <c r="F28" s="32">
        <v>9.6000000000000002E-2</v>
      </c>
      <c r="G28" s="31">
        <f t="shared" si="1"/>
        <v>0.51546391752577314</v>
      </c>
      <c r="H28" s="31">
        <f t="shared" si="2"/>
        <v>2</v>
      </c>
      <c r="I28" s="33">
        <f t="shared" si="0"/>
        <v>0.17083066410420672</v>
      </c>
    </row>
    <row r="29" spans="1:9" s="23" customFormat="1" ht="12.75">
      <c r="A29" s="30">
        <v>80</v>
      </c>
      <c r="B29" s="31" t="s">
        <v>57</v>
      </c>
      <c r="C29" s="31">
        <v>1</v>
      </c>
      <c r="D29" s="31">
        <v>1.25</v>
      </c>
      <c r="E29" s="31">
        <v>0.25</v>
      </c>
      <c r="F29" s="31">
        <v>0.44</v>
      </c>
      <c r="G29" s="31">
        <f t="shared" si="1"/>
        <v>0.51546391752577314</v>
      </c>
      <c r="H29" s="31">
        <f t="shared" si="2"/>
        <v>2</v>
      </c>
      <c r="I29" s="33">
        <f t="shared" si="0"/>
        <v>0.78297387714428079</v>
      </c>
    </row>
    <row r="30" spans="1:9" s="23" customFormat="1" ht="12.75">
      <c r="A30" s="30">
        <v>85</v>
      </c>
      <c r="B30" s="31" t="s">
        <v>58</v>
      </c>
      <c r="C30" s="32">
        <v>22</v>
      </c>
      <c r="D30" s="32">
        <v>2.5099999999999998</v>
      </c>
      <c r="E30" s="32">
        <v>0.75</v>
      </c>
      <c r="F30" s="32">
        <v>9.27</v>
      </c>
      <c r="G30" s="31">
        <f t="shared" si="1"/>
        <v>11.340206185567011</v>
      </c>
      <c r="H30" s="31">
        <f t="shared" si="2"/>
        <v>6</v>
      </c>
      <c r="I30" s="33">
        <f t="shared" si="0"/>
        <v>16.495836002562463</v>
      </c>
    </row>
    <row r="31" spans="1:9" s="23" customFormat="1" ht="12.75">
      <c r="A31" s="30">
        <v>87</v>
      </c>
      <c r="B31" s="31" t="s">
        <v>59</v>
      </c>
      <c r="C31" s="31">
        <v>2</v>
      </c>
      <c r="D31" s="31">
        <v>1.5</v>
      </c>
      <c r="E31" s="31">
        <v>0.25</v>
      </c>
      <c r="F31" s="31">
        <v>1.65</v>
      </c>
      <c r="G31" s="31">
        <f t="shared" si="1"/>
        <v>1.0309278350515463</v>
      </c>
      <c r="H31" s="31">
        <f t="shared" si="2"/>
        <v>2</v>
      </c>
      <c r="I31" s="33">
        <f t="shared" si="0"/>
        <v>2.9361520392910525</v>
      </c>
    </row>
    <row r="32" spans="1:9" s="23" customFormat="1" ht="12.75">
      <c r="A32" s="30">
        <v>90</v>
      </c>
      <c r="B32" s="31" t="s">
        <v>60</v>
      </c>
      <c r="C32" s="31">
        <v>6</v>
      </c>
      <c r="D32" s="31">
        <v>1.42</v>
      </c>
      <c r="E32" s="31">
        <v>0.5</v>
      </c>
      <c r="F32" s="31">
        <v>5.48</v>
      </c>
      <c r="G32" s="31">
        <f t="shared" si="1"/>
        <v>3.0927835051546393</v>
      </c>
      <c r="H32" s="31">
        <f t="shared" si="2"/>
        <v>4</v>
      </c>
      <c r="I32" s="33">
        <f t="shared" si="0"/>
        <v>9.7515837426151339</v>
      </c>
    </row>
    <row r="33" spans="1:9" s="23" customFormat="1" ht="12.75">
      <c r="A33" s="30">
        <v>106</v>
      </c>
      <c r="B33" s="31" t="s">
        <v>61</v>
      </c>
      <c r="C33" s="32">
        <v>8</v>
      </c>
      <c r="D33" s="32">
        <v>1.3</v>
      </c>
      <c r="E33" s="32">
        <v>0.25</v>
      </c>
      <c r="F33" s="32">
        <v>0.96</v>
      </c>
      <c r="G33" s="31">
        <f t="shared" si="1"/>
        <v>4.1237113402061851</v>
      </c>
      <c r="H33" s="31">
        <f t="shared" si="2"/>
        <v>2</v>
      </c>
      <c r="I33" s="33">
        <f t="shared" si="0"/>
        <v>1.7083066410420671</v>
      </c>
    </row>
    <row r="34" spans="1:9" s="23" customFormat="1" ht="12.75">
      <c r="A34" s="30">
        <v>121</v>
      </c>
      <c r="B34" s="31" t="s">
        <v>62</v>
      </c>
      <c r="C34" s="31">
        <v>7</v>
      </c>
      <c r="D34" s="31">
        <v>1.3</v>
      </c>
      <c r="E34" s="31">
        <v>0.5</v>
      </c>
      <c r="F34" s="31">
        <v>1.34</v>
      </c>
      <c r="G34" s="31">
        <f t="shared" si="1"/>
        <v>3.608247422680412</v>
      </c>
      <c r="H34" s="31">
        <f t="shared" si="2"/>
        <v>4</v>
      </c>
      <c r="I34" s="33">
        <f t="shared" si="0"/>
        <v>2.3845113531212192</v>
      </c>
    </row>
    <row r="35" spans="1:9" s="23" customFormat="1" ht="12.75">
      <c r="A35" s="30">
        <v>123</v>
      </c>
      <c r="B35" s="31" t="s">
        <v>63</v>
      </c>
      <c r="C35" s="32">
        <v>1</v>
      </c>
      <c r="D35" s="32">
        <v>1.3</v>
      </c>
      <c r="E35" s="32">
        <v>0.25</v>
      </c>
      <c r="F35" s="32">
        <v>0.91600000000000004</v>
      </c>
      <c r="G35" s="31">
        <f t="shared" si="1"/>
        <v>0.51546391752577314</v>
      </c>
      <c r="H35" s="31">
        <f t="shared" si="2"/>
        <v>2</v>
      </c>
      <c r="I35" s="33">
        <f t="shared" si="0"/>
        <v>1.6300092533276391</v>
      </c>
    </row>
    <row r="36" spans="1:9" s="23" customFormat="1" ht="12.75">
      <c r="A36" s="30">
        <v>137</v>
      </c>
      <c r="B36" s="31" t="s">
        <v>64</v>
      </c>
      <c r="C36" s="32">
        <v>1</v>
      </c>
      <c r="D36" s="32">
        <v>1.54</v>
      </c>
      <c r="E36" s="32">
        <v>0.25</v>
      </c>
      <c r="F36" s="32">
        <v>5.2999999999999999E-2</v>
      </c>
      <c r="G36" s="31">
        <f t="shared" si="1"/>
        <v>0.51546391752577314</v>
      </c>
      <c r="H36" s="31">
        <f t="shared" si="2"/>
        <v>2</v>
      </c>
      <c r="I36" s="33">
        <f t="shared" si="0"/>
        <v>9.4312762474197454E-2</v>
      </c>
    </row>
    <row r="37" spans="1:9" s="23" customFormat="1" ht="12.75">
      <c r="A37" s="30">
        <v>139</v>
      </c>
      <c r="B37" s="31" t="s">
        <v>65</v>
      </c>
      <c r="C37" s="32">
        <v>3</v>
      </c>
      <c r="D37" s="32">
        <v>1.9</v>
      </c>
      <c r="E37" s="32">
        <v>0.25</v>
      </c>
      <c r="F37" s="32">
        <v>1.4</v>
      </c>
      <c r="G37" s="31">
        <f t="shared" si="1"/>
        <v>1.5463917525773196</v>
      </c>
      <c r="H37" s="31">
        <f t="shared" si="2"/>
        <v>2</v>
      </c>
      <c r="I37" s="33">
        <f t="shared" si="0"/>
        <v>2.4912805181863478</v>
      </c>
    </row>
    <row r="38" spans="1:9" s="23" customFormat="1" ht="12.75">
      <c r="A38" s="30">
        <v>142</v>
      </c>
      <c r="B38" s="31" t="s">
        <v>66</v>
      </c>
      <c r="C38" s="32">
        <v>3</v>
      </c>
      <c r="D38" s="32">
        <v>1</v>
      </c>
      <c r="E38" s="32">
        <v>0.5</v>
      </c>
      <c r="F38" s="32">
        <v>0.49</v>
      </c>
      <c r="G38" s="31">
        <f t="shared" si="1"/>
        <v>1.5463917525773196</v>
      </c>
      <c r="H38" s="31">
        <f t="shared" si="2"/>
        <v>4</v>
      </c>
      <c r="I38" s="33">
        <f t="shared" si="0"/>
        <v>0.87194818136522179</v>
      </c>
    </row>
    <row r="39" spans="1:9" s="23" customFormat="1" ht="12.75">
      <c r="A39" s="30">
        <v>143</v>
      </c>
      <c r="B39" s="31" t="s">
        <v>67</v>
      </c>
      <c r="C39" s="31">
        <v>15</v>
      </c>
      <c r="D39" s="31">
        <v>1.6</v>
      </c>
      <c r="E39" s="31">
        <v>0.75</v>
      </c>
      <c r="F39" s="31">
        <v>1.26</v>
      </c>
      <c r="G39" s="31">
        <f t="shared" si="1"/>
        <v>7.731958762886598</v>
      </c>
      <c r="H39" s="31">
        <f t="shared" si="2"/>
        <v>6</v>
      </c>
      <c r="I39" s="33">
        <f t="shared" si="0"/>
        <v>2.2421524663677133</v>
      </c>
    </row>
    <row r="40" spans="1:9" s="23" customFormat="1" ht="13.5" thickBot="1">
      <c r="A40" s="34">
        <v>31</v>
      </c>
      <c r="B40" s="35"/>
      <c r="C40" s="35">
        <f>SUM(C9:C39)</f>
        <v>194</v>
      </c>
      <c r="D40" s="35"/>
      <c r="E40" s="35">
        <f>SUM(E9:E39)</f>
        <v>12.5</v>
      </c>
      <c r="F40" s="35">
        <f>SUM(F9:F39)</f>
        <v>56.195999999999998</v>
      </c>
      <c r="G40" s="36">
        <f t="shared" si="1"/>
        <v>100</v>
      </c>
      <c r="H40" s="35">
        <f>SUM(H9:H39)</f>
        <v>100</v>
      </c>
      <c r="I40" s="37">
        <f>SUM(I9:I39)</f>
        <v>100.00000000000003</v>
      </c>
    </row>
    <row r="41" spans="1:9" s="23" customFormat="1" ht="13.5" thickTop="1">
      <c r="A41" s="38"/>
      <c r="B41" s="38"/>
      <c r="C41" s="39"/>
      <c r="D41" s="39"/>
      <c r="E41" s="40"/>
      <c r="F41" s="40"/>
      <c r="G41" s="40"/>
      <c r="H41" s="40"/>
      <c r="I41" s="40"/>
    </row>
    <row r="42" spans="1:9">
      <c r="C42" s="42"/>
    </row>
    <row r="43" spans="1:9">
      <c r="C43" s="41"/>
      <c r="D43" s="41"/>
      <c r="H43"/>
      <c r="I43"/>
    </row>
    <row r="44" spans="1:9">
      <c r="C44" s="41"/>
      <c r="D44" s="41"/>
      <c r="H44"/>
      <c r="I44"/>
    </row>
    <row r="45" spans="1:9">
      <c r="C45" s="41"/>
      <c r="D45" s="41"/>
      <c r="H45"/>
      <c r="I45"/>
    </row>
    <row r="46" spans="1:9">
      <c r="C46" s="41"/>
      <c r="D46" s="41"/>
      <c r="H46"/>
      <c r="I46"/>
    </row>
    <row r="47" spans="1:9">
      <c r="C47" s="41"/>
      <c r="D47" s="41"/>
      <c r="H47"/>
      <c r="I47"/>
    </row>
    <row r="48" spans="1:9">
      <c r="C48" s="41"/>
      <c r="D48" s="41"/>
      <c r="H48"/>
      <c r="I48"/>
    </row>
    <row r="49" spans="3:9">
      <c r="C49" s="41"/>
      <c r="D49" s="41"/>
      <c r="H49"/>
      <c r="I49"/>
    </row>
    <row r="50" spans="3:9">
      <c r="C50" s="41"/>
      <c r="D50" s="41"/>
      <c r="H50"/>
      <c r="I50"/>
    </row>
    <row r="51" spans="3:9">
      <c r="C51" s="41"/>
      <c r="D51" s="41"/>
      <c r="H51"/>
      <c r="I51"/>
    </row>
    <row r="52" spans="3:9">
      <c r="C52" s="41"/>
      <c r="D52" s="41"/>
      <c r="H52"/>
      <c r="I52"/>
    </row>
    <row r="53" spans="3:9">
      <c r="C53" s="41"/>
      <c r="D53" s="41"/>
      <c r="H53"/>
      <c r="I53"/>
    </row>
    <row r="54" spans="3:9">
      <c r="C54" s="41"/>
      <c r="D54" s="41"/>
      <c r="H54"/>
      <c r="I54"/>
    </row>
    <row r="55" spans="3:9">
      <c r="C55" s="41"/>
      <c r="D55" s="41"/>
      <c r="H55"/>
      <c r="I55"/>
    </row>
    <row r="56" spans="3:9">
      <c r="C56" s="41"/>
      <c r="D56" s="41"/>
      <c r="H56"/>
      <c r="I56"/>
    </row>
    <row r="57" spans="3:9">
      <c r="C57" s="41"/>
      <c r="D57" s="41"/>
      <c r="H57"/>
      <c r="I57"/>
    </row>
    <row r="58" spans="3:9">
      <c r="C58" s="41"/>
      <c r="D58" s="41"/>
      <c r="H58"/>
      <c r="I58"/>
    </row>
    <row r="59" spans="3:9">
      <c r="C59" s="41"/>
      <c r="D59" s="41"/>
      <c r="H59"/>
      <c r="I59"/>
    </row>
    <row r="60" spans="3:9">
      <c r="C60" s="41"/>
      <c r="D60" s="41"/>
      <c r="H60"/>
      <c r="I60"/>
    </row>
    <row r="61" spans="3:9">
      <c r="C61" s="41"/>
      <c r="D61" s="41"/>
      <c r="H61"/>
      <c r="I61"/>
    </row>
    <row r="62" spans="3:9">
      <c r="C62" s="41"/>
      <c r="D62" s="41"/>
      <c r="H62"/>
      <c r="I62"/>
    </row>
    <row r="63" spans="3:9">
      <c r="C63" s="41"/>
      <c r="D63" s="41"/>
      <c r="H63"/>
      <c r="I63"/>
    </row>
    <row r="64" spans="3:9">
      <c r="C64" s="41"/>
      <c r="D64" s="41"/>
      <c r="H64"/>
      <c r="I64"/>
    </row>
    <row r="65" spans="3:9">
      <c r="C65" s="41"/>
      <c r="D65" s="41"/>
      <c r="H65"/>
      <c r="I65"/>
    </row>
    <row r="66" spans="3:9">
      <c r="C66" s="41"/>
      <c r="D66" s="41"/>
      <c r="H66"/>
      <c r="I66"/>
    </row>
    <row r="67" spans="3:9">
      <c r="C67" s="41"/>
      <c r="D67" s="41"/>
      <c r="H67"/>
      <c r="I67"/>
    </row>
    <row r="68" spans="3:9">
      <c r="C68" s="41"/>
      <c r="D68" s="41"/>
      <c r="H68"/>
      <c r="I68"/>
    </row>
    <row r="69" spans="3:9">
      <c r="C69" s="41"/>
      <c r="D69" s="41"/>
      <c r="H69"/>
      <c r="I69"/>
    </row>
    <row r="70" spans="3:9">
      <c r="C70" s="41"/>
      <c r="D70" s="41"/>
      <c r="H70"/>
      <c r="I70"/>
    </row>
    <row r="71" spans="3:9">
      <c r="C71" s="41"/>
      <c r="D71" s="41"/>
      <c r="H71"/>
      <c r="I71"/>
    </row>
    <row r="72" spans="3:9">
      <c r="C72" s="41"/>
      <c r="D72" s="41"/>
      <c r="H72"/>
      <c r="I72"/>
    </row>
    <row r="73" spans="3:9">
      <c r="C73" s="41"/>
      <c r="D73" s="41"/>
      <c r="H73"/>
      <c r="I73"/>
    </row>
  </sheetData>
  <mergeCells count="1">
    <mergeCell ref="A7:I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A3"/>
  <sheetViews>
    <sheetView workbookViewId="0">
      <selection activeCell="J7" sqref="J7"/>
    </sheetView>
  </sheetViews>
  <sheetFormatPr baseColWidth="10" defaultRowHeight="15"/>
  <sheetData>
    <row r="2" spans="1:1">
      <c r="A2" s="1" t="s">
        <v>68</v>
      </c>
    </row>
    <row r="3" spans="1:1">
      <c r="A3" t="s">
        <v>69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M18"/>
  <sheetViews>
    <sheetView workbookViewId="0">
      <selection activeCell="A2" sqref="A2"/>
    </sheetView>
  </sheetViews>
  <sheetFormatPr baseColWidth="10" defaultRowHeight="15"/>
  <sheetData>
    <row r="2" spans="1:13">
      <c r="A2" t="s">
        <v>70</v>
      </c>
    </row>
    <row r="3" spans="1:13" ht="15.75" thickBot="1">
      <c r="A3" t="s">
        <v>71</v>
      </c>
    </row>
    <row r="4" spans="1:13" ht="16.5" thickTop="1" thickBot="1">
      <c r="A4" s="74" t="s">
        <v>69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6"/>
    </row>
    <row r="5" spans="1:13" ht="16.5" thickTop="1" thickBot="1">
      <c r="A5" s="43" t="s">
        <v>5</v>
      </c>
      <c r="B5" s="44" t="s">
        <v>6</v>
      </c>
      <c r="C5" s="44" t="s">
        <v>7</v>
      </c>
      <c r="D5" s="44" t="s">
        <v>22</v>
      </c>
      <c r="E5" s="44" t="s">
        <v>9</v>
      </c>
      <c r="F5" s="44" t="s">
        <v>72</v>
      </c>
      <c r="G5" s="44" t="s">
        <v>73</v>
      </c>
      <c r="H5" s="44" t="s">
        <v>74</v>
      </c>
      <c r="I5" s="44" t="s">
        <v>75</v>
      </c>
      <c r="J5" s="44" t="s">
        <v>15</v>
      </c>
      <c r="K5" s="44" t="s">
        <v>10</v>
      </c>
      <c r="L5" s="44" t="s">
        <v>11</v>
      </c>
      <c r="M5" s="45" t="s">
        <v>12</v>
      </c>
    </row>
    <row r="6" spans="1:13" ht="15.75" thickTop="1">
      <c r="A6" s="46">
        <v>3</v>
      </c>
      <c r="B6" s="47">
        <v>3</v>
      </c>
      <c r="C6" s="47">
        <v>2</v>
      </c>
      <c r="D6" s="47">
        <v>2.75</v>
      </c>
      <c r="E6" s="47">
        <v>7.0000000000000007E-2</v>
      </c>
      <c r="F6" s="47">
        <v>1.7</v>
      </c>
      <c r="G6" s="47">
        <v>1.5</v>
      </c>
      <c r="H6" s="47">
        <v>2.0106240000000004</v>
      </c>
      <c r="I6" s="47">
        <v>2.452</v>
      </c>
      <c r="J6" s="47">
        <v>8.5974754558204776</v>
      </c>
      <c r="K6" s="47">
        <v>0.5</v>
      </c>
      <c r="L6" s="47">
        <v>10.526315789473683</v>
      </c>
      <c r="M6" s="48">
        <v>8</v>
      </c>
    </row>
    <row r="7" spans="1:13">
      <c r="A7" s="49">
        <v>1</v>
      </c>
      <c r="B7" s="50">
        <v>5</v>
      </c>
      <c r="C7" s="50">
        <v>1</v>
      </c>
      <c r="D7" s="50">
        <v>1.9</v>
      </c>
      <c r="E7" s="50">
        <v>0.06</v>
      </c>
      <c r="F7" s="50">
        <v>0.7</v>
      </c>
      <c r="G7" s="50">
        <v>0.4</v>
      </c>
      <c r="H7" s="50">
        <v>0.23758350000000003</v>
      </c>
      <c r="I7" s="50">
        <v>0.23699999999999999</v>
      </c>
      <c r="J7" s="50">
        <v>0.83099579242636745</v>
      </c>
      <c r="K7" s="50">
        <v>0.25</v>
      </c>
      <c r="L7" s="50">
        <v>5.2631578947368416</v>
      </c>
      <c r="M7" s="51">
        <v>4</v>
      </c>
    </row>
    <row r="8" spans="1:13">
      <c r="A8" s="49">
        <v>1</v>
      </c>
      <c r="B8" s="50">
        <v>6</v>
      </c>
      <c r="C8" s="50">
        <v>2</v>
      </c>
      <c r="D8" s="50">
        <v>1</v>
      </c>
      <c r="E8" s="50">
        <v>0.05</v>
      </c>
      <c r="F8" s="50">
        <v>0.45</v>
      </c>
      <c r="G8" s="50">
        <v>0.35</v>
      </c>
      <c r="H8" s="50">
        <v>0.12566400000000003</v>
      </c>
      <c r="I8" s="50">
        <v>0.69299999999999995</v>
      </c>
      <c r="J8" s="50">
        <v>2.4298737727910238</v>
      </c>
      <c r="K8" s="50">
        <v>0.5</v>
      </c>
      <c r="L8" s="50">
        <v>10.526315789473683</v>
      </c>
      <c r="M8" s="51">
        <v>8</v>
      </c>
    </row>
    <row r="9" spans="1:13">
      <c r="A9" s="49">
        <v>1</v>
      </c>
      <c r="B9" s="50">
        <v>8</v>
      </c>
      <c r="C9" s="50">
        <v>3</v>
      </c>
      <c r="D9" s="50">
        <v>2</v>
      </c>
      <c r="E9" s="50">
        <v>0.1</v>
      </c>
      <c r="F9" s="50">
        <v>2.2999999999999998</v>
      </c>
      <c r="G9" s="50">
        <v>2.5</v>
      </c>
      <c r="H9" s="50">
        <v>4.5239039999999999</v>
      </c>
      <c r="I9" s="50">
        <v>7.7220000000000004</v>
      </c>
      <c r="J9" s="50">
        <v>27.075736325385698</v>
      </c>
      <c r="K9" s="50">
        <v>0.5</v>
      </c>
      <c r="L9" s="50">
        <v>10.526315789473683</v>
      </c>
      <c r="M9" s="51">
        <v>12</v>
      </c>
    </row>
    <row r="10" spans="1:13">
      <c r="A10" s="49">
        <v>1</v>
      </c>
      <c r="B10" s="50">
        <v>9</v>
      </c>
      <c r="C10" s="50">
        <v>4</v>
      </c>
      <c r="D10" s="50">
        <v>2.7</v>
      </c>
      <c r="E10" s="50">
        <v>0.04</v>
      </c>
      <c r="F10" s="50">
        <v>0.8</v>
      </c>
      <c r="G10" s="50">
        <v>0.7</v>
      </c>
      <c r="H10" s="50">
        <v>0.4417875</v>
      </c>
      <c r="I10" s="50">
        <v>6.3550000000000004</v>
      </c>
      <c r="J10" s="50">
        <v>22.282608695652176</v>
      </c>
      <c r="K10" s="50">
        <v>0.75</v>
      </c>
      <c r="L10" s="50">
        <v>15.789473684210526</v>
      </c>
      <c r="M10" s="51">
        <v>16</v>
      </c>
    </row>
    <row r="11" spans="1:13">
      <c r="A11" s="49">
        <v>2</v>
      </c>
      <c r="B11" s="50">
        <v>10</v>
      </c>
      <c r="C11" s="50">
        <v>3</v>
      </c>
      <c r="D11" s="50">
        <v>2.2799999999999998</v>
      </c>
      <c r="E11" s="50">
        <v>0.09</v>
      </c>
      <c r="F11" s="50">
        <v>1.1000000000000001</v>
      </c>
      <c r="G11" s="50">
        <v>1.4</v>
      </c>
      <c r="H11" s="50">
        <v>1.2271875000000001</v>
      </c>
      <c r="I11" s="50">
        <v>3.129</v>
      </c>
      <c r="J11" s="50">
        <v>10.97124824684432</v>
      </c>
      <c r="K11" s="50">
        <v>0.5</v>
      </c>
      <c r="L11" s="50">
        <v>10.526315789473683</v>
      </c>
      <c r="M11" s="51">
        <v>12</v>
      </c>
    </row>
    <row r="12" spans="1:13">
      <c r="A12" s="49">
        <v>2</v>
      </c>
      <c r="B12" s="50">
        <v>14</v>
      </c>
      <c r="C12" s="50">
        <v>5</v>
      </c>
      <c r="D12" s="50">
        <v>2.75</v>
      </c>
      <c r="E12" s="50">
        <v>0.06</v>
      </c>
      <c r="F12" s="50">
        <v>0.95</v>
      </c>
      <c r="G12" s="50">
        <v>1.2</v>
      </c>
      <c r="H12" s="50">
        <v>0.90762787499999986</v>
      </c>
      <c r="I12" s="50">
        <v>5.5970000000000004</v>
      </c>
      <c r="J12" s="50">
        <v>19.624824684431978</v>
      </c>
      <c r="K12" s="50">
        <v>0.5</v>
      </c>
      <c r="L12" s="50">
        <v>10.526315789473683</v>
      </c>
      <c r="M12" s="51">
        <v>20</v>
      </c>
    </row>
    <row r="13" spans="1:13">
      <c r="A13" s="49">
        <v>1</v>
      </c>
      <c r="B13" s="50">
        <v>17</v>
      </c>
      <c r="C13" s="50">
        <v>1</v>
      </c>
      <c r="D13" s="50">
        <v>2.4</v>
      </c>
      <c r="E13" s="50">
        <v>0.05</v>
      </c>
      <c r="F13" s="50">
        <v>1.7</v>
      </c>
      <c r="G13" s="50">
        <v>0.55000000000000004</v>
      </c>
      <c r="H13" s="50">
        <v>0.99402187499999994</v>
      </c>
      <c r="I13" s="50">
        <v>0.99399999999999999</v>
      </c>
      <c r="J13" s="50">
        <v>3.4852734922861153</v>
      </c>
      <c r="K13" s="50">
        <v>0.25</v>
      </c>
      <c r="L13" s="50">
        <v>5.2631578947368416</v>
      </c>
      <c r="M13" s="51">
        <v>4</v>
      </c>
    </row>
    <row r="14" spans="1:13">
      <c r="A14" s="49">
        <v>1</v>
      </c>
      <c r="B14" s="50">
        <v>23</v>
      </c>
      <c r="C14" s="50">
        <v>2</v>
      </c>
      <c r="D14" s="50">
        <v>2.1</v>
      </c>
      <c r="E14" s="50">
        <v>7.0000000000000007E-2</v>
      </c>
      <c r="F14" s="50">
        <v>0.7</v>
      </c>
      <c r="G14" s="50">
        <v>0.8</v>
      </c>
      <c r="H14" s="50">
        <v>0.4417875</v>
      </c>
      <c r="I14" s="50">
        <v>0.67900000000000005</v>
      </c>
      <c r="J14" s="50">
        <v>2.3807854137447406</v>
      </c>
      <c r="K14" s="50">
        <v>0.5</v>
      </c>
      <c r="L14" s="50">
        <v>10.526315789473683</v>
      </c>
      <c r="M14" s="51">
        <v>8</v>
      </c>
    </row>
    <row r="15" spans="1:13">
      <c r="A15" s="49">
        <v>3</v>
      </c>
      <c r="B15" s="50">
        <v>25</v>
      </c>
      <c r="C15" s="50">
        <v>1</v>
      </c>
      <c r="D15" s="50">
        <v>2.7</v>
      </c>
      <c r="E15" s="50">
        <v>0.11</v>
      </c>
      <c r="F15" s="50">
        <v>0.75</v>
      </c>
      <c r="G15" s="50">
        <v>0.7</v>
      </c>
      <c r="H15" s="50">
        <v>0.41282587500000001</v>
      </c>
      <c r="I15" s="50">
        <v>0.4128</v>
      </c>
      <c r="J15" s="50">
        <v>1.4474053295932678</v>
      </c>
      <c r="K15" s="50">
        <v>0.25</v>
      </c>
      <c r="L15" s="50">
        <v>5.2631578947368416</v>
      </c>
      <c r="M15" s="51">
        <v>4</v>
      </c>
    </row>
    <row r="16" spans="1:13">
      <c r="A16" s="49">
        <v>2</v>
      </c>
      <c r="B16" s="50">
        <v>26</v>
      </c>
      <c r="C16" s="50">
        <v>1</v>
      </c>
      <c r="D16" s="50">
        <v>2.8</v>
      </c>
      <c r="E16" s="50">
        <v>0.04</v>
      </c>
      <c r="F16" s="50">
        <v>0.7</v>
      </c>
      <c r="G16" s="50">
        <v>0.43</v>
      </c>
      <c r="H16" s="50">
        <v>0.25071931499999994</v>
      </c>
      <c r="I16" s="50">
        <v>0.25069999999999998</v>
      </c>
      <c r="J16" s="50">
        <v>0.87903225806451601</v>
      </c>
      <c r="K16" s="50">
        <v>0.25</v>
      </c>
      <c r="L16" s="50">
        <v>5.2631578947368416</v>
      </c>
      <c r="M16" s="51">
        <v>4</v>
      </c>
    </row>
    <row r="17" spans="1:13" ht="15.75" thickBot="1">
      <c r="A17" s="52"/>
      <c r="B17" s="53"/>
      <c r="C17" s="53">
        <v>25</v>
      </c>
      <c r="D17" s="53"/>
      <c r="E17" s="53"/>
      <c r="F17" s="53"/>
      <c r="G17" s="53"/>
      <c r="H17" s="53"/>
      <c r="I17" s="53">
        <v>28.521500000000003</v>
      </c>
      <c r="J17" s="53">
        <v>100.00525946704069</v>
      </c>
      <c r="K17" s="53">
        <v>4.75</v>
      </c>
      <c r="L17" s="53">
        <v>100</v>
      </c>
      <c r="M17" s="54">
        <v>100</v>
      </c>
    </row>
    <row r="18" spans="1:13" ht="15.75" thickTop="1"/>
  </sheetData>
  <mergeCells count="1">
    <mergeCell ref="A4:M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selection activeCell="A2" sqref="A2:B2"/>
    </sheetView>
  </sheetViews>
  <sheetFormatPr baseColWidth="10" defaultRowHeight="15"/>
  <sheetData>
    <row r="1" spans="1:6" ht="17.25" thickTop="1" thickBot="1">
      <c r="A1" s="77" t="s">
        <v>76</v>
      </c>
      <c r="B1" s="78"/>
      <c r="C1" s="78"/>
      <c r="D1" s="78"/>
      <c r="E1" s="78"/>
      <c r="F1" s="79"/>
    </row>
    <row r="2" spans="1:6" ht="17.25" thickTop="1" thickBot="1">
      <c r="A2" s="80" t="s">
        <v>29</v>
      </c>
      <c r="B2" s="80"/>
      <c r="C2" s="55" t="s">
        <v>77</v>
      </c>
      <c r="D2" s="55" t="s">
        <v>78</v>
      </c>
      <c r="E2" s="55" t="s">
        <v>79</v>
      </c>
      <c r="F2" s="55" t="s">
        <v>80</v>
      </c>
    </row>
    <row r="3" spans="1:6" ht="16.5" thickTop="1">
      <c r="A3" s="56" t="s">
        <v>81</v>
      </c>
      <c r="B3" s="57"/>
      <c r="C3" s="58">
        <v>43.3</v>
      </c>
      <c r="D3" s="58">
        <v>10.71</v>
      </c>
      <c r="E3" s="58">
        <v>29.62</v>
      </c>
      <c r="F3" s="59">
        <v>6.35</v>
      </c>
    </row>
    <row r="4" spans="1:6" ht="15.75">
      <c r="A4" s="60" t="s">
        <v>82</v>
      </c>
      <c r="B4" s="61"/>
      <c r="C4" s="7">
        <v>49</v>
      </c>
      <c r="D4" s="7">
        <v>12.74</v>
      </c>
      <c r="E4" s="7">
        <v>34.799999999999997</v>
      </c>
      <c r="F4" s="8">
        <v>7</v>
      </c>
    </row>
    <row r="5" spans="1:6" ht="15.75">
      <c r="A5" s="60" t="s">
        <v>45</v>
      </c>
      <c r="B5" s="61"/>
      <c r="C5" s="7">
        <v>42.4</v>
      </c>
      <c r="D5" s="7">
        <v>10.76</v>
      </c>
      <c r="E5" s="7">
        <v>46.27</v>
      </c>
      <c r="F5" s="8">
        <v>13.09</v>
      </c>
    </row>
    <row r="6" spans="1:6" ht="15.75">
      <c r="A6" s="60" t="s">
        <v>48</v>
      </c>
      <c r="B6" s="61"/>
      <c r="C6" s="7">
        <v>36.4</v>
      </c>
      <c r="D6" s="7">
        <v>11.93</v>
      </c>
      <c r="E6" s="7">
        <v>50.76</v>
      </c>
      <c r="F6" s="8">
        <v>8.02</v>
      </c>
    </row>
    <row r="7" spans="1:6" ht="15.75">
      <c r="A7" s="60" t="s">
        <v>83</v>
      </c>
      <c r="B7" s="61"/>
      <c r="C7" s="7">
        <v>55.16</v>
      </c>
      <c r="D7" s="7">
        <v>12.49</v>
      </c>
      <c r="E7" s="7">
        <v>29.71</v>
      </c>
      <c r="F7" s="8">
        <v>10.11</v>
      </c>
    </row>
    <row r="8" spans="1:6" ht="15.75">
      <c r="A8" s="60" t="s">
        <v>42</v>
      </c>
      <c r="B8" s="61"/>
      <c r="C8" s="7">
        <v>26.7</v>
      </c>
      <c r="D8" s="7">
        <v>14.41</v>
      </c>
      <c r="E8" s="7">
        <v>37.76</v>
      </c>
      <c r="F8" s="8">
        <v>11.52</v>
      </c>
    </row>
    <row r="9" spans="1:6" ht="15.75">
      <c r="A9" s="60" t="s">
        <v>84</v>
      </c>
      <c r="B9" s="61"/>
      <c r="C9" s="7">
        <v>39.1</v>
      </c>
      <c r="D9" s="7">
        <v>20</v>
      </c>
      <c r="E9" s="7"/>
      <c r="F9" s="8"/>
    </row>
    <row r="10" spans="1:6" ht="15.75">
      <c r="A10" s="60" t="s">
        <v>85</v>
      </c>
      <c r="B10" s="61"/>
      <c r="C10" s="7">
        <v>33.799999999999997</v>
      </c>
      <c r="D10" s="7">
        <v>14.92</v>
      </c>
      <c r="E10" s="7">
        <v>22.13</v>
      </c>
      <c r="F10" s="8">
        <v>6.38</v>
      </c>
    </row>
    <row r="11" spans="1:6" ht="16.5" thickBot="1">
      <c r="A11" s="62" t="s">
        <v>86</v>
      </c>
      <c r="B11" s="63"/>
      <c r="C11" s="10">
        <v>41.2</v>
      </c>
      <c r="D11" s="10">
        <v>11.33</v>
      </c>
      <c r="E11" s="10">
        <v>12.38</v>
      </c>
      <c r="F11" s="11">
        <v>4.87</v>
      </c>
    </row>
    <row r="12" spans="1:6" ht="15.75" thickTop="1"/>
    <row r="14" spans="1:6">
      <c r="A14" t="s">
        <v>29</v>
      </c>
      <c r="C14" t="s">
        <v>87</v>
      </c>
      <c r="D14" t="s">
        <v>29</v>
      </c>
      <c r="F14" t="s">
        <v>88</v>
      </c>
    </row>
    <row r="15" spans="1:6" ht="15.75">
      <c r="A15" s="64" t="s">
        <v>81</v>
      </c>
      <c r="B15" s="64"/>
      <c r="C15">
        <v>43.3</v>
      </c>
      <c r="D15" s="64" t="s">
        <v>81</v>
      </c>
      <c r="E15" s="64"/>
      <c r="F15">
        <v>10.71</v>
      </c>
    </row>
    <row r="16" spans="1:6" ht="15.75">
      <c r="A16" s="64" t="s">
        <v>82</v>
      </c>
      <c r="B16" s="64"/>
      <c r="C16">
        <v>49</v>
      </c>
      <c r="D16" s="64" t="s">
        <v>82</v>
      </c>
      <c r="E16" s="64"/>
      <c r="F16">
        <v>12.74</v>
      </c>
    </row>
    <row r="17" spans="1:6" ht="15.75">
      <c r="A17" s="64" t="s">
        <v>45</v>
      </c>
      <c r="B17" s="64"/>
      <c r="C17">
        <v>42.4</v>
      </c>
      <c r="D17" s="64" t="s">
        <v>45</v>
      </c>
      <c r="E17" s="64"/>
      <c r="F17">
        <v>10.76</v>
      </c>
    </row>
    <row r="18" spans="1:6" ht="15.75">
      <c r="A18" s="64" t="s">
        <v>48</v>
      </c>
      <c r="B18" s="64"/>
      <c r="C18">
        <v>36.4</v>
      </c>
      <c r="D18" s="64" t="s">
        <v>48</v>
      </c>
      <c r="E18" s="64"/>
      <c r="F18">
        <v>11.93</v>
      </c>
    </row>
    <row r="19" spans="1:6" ht="15.75">
      <c r="A19" s="64" t="s">
        <v>83</v>
      </c>
      <c r="B19" s="64"/>
      <c r="C19">
        <v>55.16</v>
      </c>
      <c r="D19" s="64" t="s">
        <v>83</v>
      </c>
      <c r="E19" s="64"/>
      <c r="F19">
        <v>12.49</v>
      </c>
    </row>
    <row r="20" spans="1:6" ht="15.75">
      <c r="A20" s="64" t="s">
        <v>42</v>
      </c>
      <c r="B20" s="64"/>
      <c r="C20">
        <v>26.7</v>
      </c>
      <c r="D20" s="64" t="s">
        <v>42</v>
      </c>
      <c r="E20" s="64"/>
      <c r="F20">
        <v>14.41</v>
      </c>
    </row>
    <row r="21" spans="1:6" ht="15.75">
      <c r="A21" s="64" t="s">
        <v>84</v>
      </c>
      <c r="B21" s="64"/>
      <c r="C21">
        <v>39.1</v>
      </c>
      <c r="D21" s="64" t="s">
        <v>84</v>
      </c>
      <c r="E21" s="64"/>
      <c r="F21">
        <v>20</v>
      </c>
    </row>
    <row r="22" spans="1:6" ht="15.75">
      <c r="A22" s="64" t="s">
        <v>85</v>
      </c>
      <c r="B22" s="64"/>
      <c r="C22">
        <v>33.799999999999997</v>
      </c>
      <c r="D22" s="64" t="s">
        <v>85</v>
      </c>
      <c r="E22" s="64"/>
      <c r="F22">
        <v>14.92</v>
      </c>
    </row>
    <row r="23" spans="1:6" ht="15.75">
      <c r="A23" s="64" t="s">
        <v>86</v>
      </c>
      <c r="B23" s="64"/>
      <c r="C23">
        <v>41.2</v>
      </c>
      <c r="D23" s="64" t="s">
        <v>86</v>
      </c>
      <c r="E23" s="64"/>
      <c r="F23">
        <v>11.33</v>
      </c>
    </row>
    <row r="27" spans="1:6">
      <c r="A27" t="s">
        <v>29</v>
      </c>
      <c r="C27" t="s">
        <v>89</v>
      </c>
      <c r="D27" t="s">
        <v>29</v>
      </c>
      <c r="F27" t="s">
        <v>90</v>
      </c>
    </row>
    <row r="28" spans="1:6" ht="15.75">
      <c r="A28" s="64" t="s">
        <v>81</v>
      </c>
      <c r="B28" s="64"/>
      <c r="C28">
        <v>29.62</v>
      </c>
      <c r="D28" s="64" t="s">
        <v>81</v>
      </c>
      <c r="E28" s="64"/>
      <c r="F28">
        <v>6.35</v>
      </c>
    </row>
    <row r="29" spans="1:6" ht="15.75">
      <c r="A29" s="64" t="s">
        <v>82</v>
      </c>
      <c r="B29" s="64"/>
      <c r="C29">
        <v>34.799999999999997</v>
      </c>
      <c r="D29" s="64" t="s">
        <v>82</v>
      </c>
      <c r="E29" s="64"/>
      <c r="F29">
        <v>7</v>
      </c>
    </row>
    <row r="30" spans="1:6" ht="15.75">
      <c r="A30" s="64" t="s">
        <v>45</v>
      </c>
      <c r="B30" s="64"/>
      <c r="C30">
        <v>46.27</v>
      </c>
      <c r="D30" s="64" t="s">
        <v>45</v>
      </c>
      <c r="E30" s="64"/>
      <c r="F30">
        <v>13.09</v>
      </c>
    </row>
    <row r="31" spans="1:6" ht="15.75">
      <c r="A31" s="64" t="s">
        <v>48</v>
      </c>
      <c r="B31" s="64"/>
      <c r="C31">
        <v>50.76</v>
      </c>
      <c r="D31" s="64" t="s">
        <v>48</v>
      </c>
      <c r="E31" s="64"/>
      <c r="F31">
        <v>8.02</v>
      </c>
    </row>
    <row r="32" spans="1:6" ht="15.75">
      <c r="A32" s="64" t="s">
        <v>83</v>
      </c>
      <c r="B32" s="64"/>
      <c r="C32">
        <v>29.71</v>
      </c>
      <c r="D32" s="64" t="s">
        <v>83</v>
      </c>
      <c r="E32" s="64"/>
      <c r="F32">
        <v>10.11</v>
      </c>
    </row>
    <row r="33" spans="1:6" ht="15.75">
      <c r="A33" s="64" t="s">
        <v>42</v>
      </c>
      <c r="B33" s="64"/>
      <c r="C33">
        <v>37.76</v>
      </c>
      <c r="D33" s="64" t="s">
        <v>42</v>
      </c>
      <c r="E33" s="64"/>
      <c r="F33">
        <v>11.52</v>
      </c>
    </row>
    <row r="34" spans="1:6" ht="15.75">
      <c r="A34" s="64" t="s">
        <v>84</v>
      </c>
      <c r="B34" s="64"/>
      <c r="D34" s="64" t="s">
        <v>84</v>
      </c>
      <c r="E34" s="64"/>
    </row>
    <row r="35" spans="1:6" ht="15.75">
      <c r="A35" s="64" t="s">
        <v>85</v>
      </c>
      <c r="B35" s="64"/>
      <c r="C35">
        <v>22.13</v>
      </c>
      <c r="D35" s="64" t="s">
        <v>85</v>
      </c>
      <c r="E35" s="64"/>
      <c r="F35">
        <v>6.38</v>
      </c>
    </row>
    <row r="36" spans="1:6" ht="15.75">
      <c r="A36" s="64" t="s">
        <v>86</v>
      </c>
      <c r="B36" s="64"/>
      <c r="C36">
        <v>12.38</v>
      </c>
      <c r="D36" s="64" t="s">
        <v>86</v>
      </c>
      <c r="E36" s="64"/>
      <c r="F36">
        <v>4.87</v>
      </c>
    </row>
  </sheetData>
  <mergeCells count="2">
    <mergeCell ref="A1:F1"/>
    <mergeCell ref="A2:B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3:A4"/>
  <sheetViews>
    <sheetView workbookViewId="0"/>
  </sheetViews>
  <sheetFormatPr baseColWidth="10" defaultRowHeight="15"/>
  <sheetData>
    <row r="3" spans="1:1">
      <c r="A3" t="s">
        <v>91</v>
      </c>
    </row>
    <row r="4" spans="1:1">
      <c r="A4" s="1" t="s">
        <v>92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sqref="A1:I1"/>
    </sheetView>
  </sheetViews>
  <sheetFormatPr baseColWidth="10" defaultRowHeight="15"/>
  <sheetData>
    <row r="1" spans="1:9" ht="16.5" thickTop="1" thickBot="1">
      <c r="A1" s="74" t="s">
        <v>91</v>
      </c>
      <c r="B1" s="75"/>
      <c r="C1" s="75"/>
      <c r="D1" s="75"/>
      <c r="E1" s="75"/>
      <c r="F1" s="75"/>
      <c r="G1" s="75"/>
      <c r="H1" s="75"/>
      <c r="I1" s="76"/>
    </row>
    <row r="2" spans="1:9" ht="16.5" thickTop="1" thickBot="1">
      <c r="A2" s="2" t="s">
        <v>93</v>
      </c>
      <c r="B2" s="2" t="s">
        <v>94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</row>
    <row r="3" spans="1:9" ht="15.75" thickTop="1">
      <c r="A3" s="46">
        <v>4</v>
      </c>
      <c r="B3" s="47" t="s">
        <v>39</v>
      </c>
      <c r="C3" s="47">
        <v>1</v>
      </c>
      <c r="D3" s="47">
        <v>0.2</v>
      </c>
      <c r="E3" s="47">
        <v>0.25</v>
      </c>
      <c r="F3" s="47">
        <v>8.9999999999999993E-3</v>
      </c>
      <c r="G3" s="47">
        <v>1</v>
      </c>
      <c r="H3" s="47">
        <v>4.7619047619047619</v>
      </c>
      <c r="I3" s="48">
        <v>0.20454545454545453</v>
      </c>
    </row>
    <row r="4" spans="1:9">
      <c r="A4" s="49">
        <v>6</v>
      </c>
      <c r="B4" s="50" t="s">
        <v>41</v>
      </c>
      <c r="C4" s="50">
        <v>6</v>
      </c>
      <c r="D4" s="50">
        <v>0.31</v>
      </c>
      <c r="E4" s="50">
        <v>0.5</v>
      </c>
      <c r="F4" s="50">
        <v>0.19500000000000001</v>
      </c>
      <c r="G4" s="50">
        <v>6</v>
      </c>
      <c r="H4" s="50">
        <v>9.5238095238095237</v>
      </c>
      <c r="I4" s="51">
        <v>4.4318181818181817</v>
      </c>
    </row>
    <row r="5" spans="1:9">
      <c r="A5" s="49">
        <v>8</v>
      </c>
      <c r="B5" s="50" t="s">
        <v>42</v>
      </c>
      <c r="C5" s="50">
        <v>1</v>
      </c>
      <c r="D5" s="50">
        <v>0.8</v>
      </c>
      <c r="E5" s="50">
        <v>0.25</v>
      </c>
      <c r="F5" s="50">
        <v>5.8999999999999997E-2</v>
      </c>
      <c r="G5" s="50">
        <v>1</v>
      </c>
      <c r="H5" s="50">
        <v>4.7619047619047619</v>
      </c>
      <c r="I5" s="51">
        <v>1.3409090909090906</v>
      </c>
    </row>
    <row r="6" spans="1:9">
      <c r="A6" s="49">
        <v>10</v>
      </c>
      <c r="B6" s="50" t="s">
        <v>43</v>
      </c>
      <c r="C6" s="50">
        <v>1</v>
      </c>
      <c r="D6" s="50">
        <v>0.5</v>
      </c>
      <c r="E6" s="50">
        <v>0.25</v>
      </c>
      <c r="F6" s="50">
        <v>0.05</v>
      </c>
      <c r="G6" s="50">
        <v>1</v>
      </c>
      <c r="H6" s="50">
        <v>4.7619047619047619</v>
      </c>
      <c r="I6" s="51">
        <v>1.1363636363636365</v>
      </c>
    </row>
    <row r="7" spans="1:9">
      <c r="A7" s="49">
        <v>18</v>
      </c>
      <c r="B7" s="50" t="s">
        <v>46</v>
      </c>
      <c r="C7" s="50">
        <v>14</v>
      </c>
      <c r="D7" s="50">
        <v>0.17</v>
      </c>
      <c r="E7" s="50">
        <v>0.5</v>
      </c>
      <c r="F7" s="50">
        <v>0.1</v>
      </c>
      <c r="G7" s="50">
        <v>14</v>
      </c>
      <c r="H7" s="50">
        <v>9.5238095238095237</v>
      </c>
      <c r="I7" s="51">
        <v>2.2727272727272729</v>
      </c>
    </row>
    <row r="8" spans="1:9">
      <c r="A8" s="49">
        <v>20</v>
      </c>
      <c r="B8" s="50" t="s">
        <v>85</v>
      </c>
      <c r="C8" s="50">
        <v>1</v>
      </c>
      <c r="D8" s="50">
        <v>0.3</v>
      </c>
      <c r="E8" s="50">
        <v>0.25</v>
      </c>
      <c r="F8" s="50">
        <v>3.1E-2</v>
      </c>
      <c r="G8" s="50">
        <v>1</v>
      </c>
      <c r="H8" s="50">
        <v>4.7619047619047619</v>
      </c>
      <c r="I8" s="51">
        <v>0.70454545454545447</v>
      </c>
    </row>
    <row r="9" spans="1:9">
      <c r="A9" s="49">
        <v>33</v>
      </c>
      <c r="B9" s="50" t="s">
        <v>95</v>
      </c>
      <c r="C9" s="50">
        <v>2</v>
      </c>
      <c r="D9" s="50">
        <v>0.4</v>
      </c>
      <c r="E9" s="50">
        <v>0.5</v>
      </c>
      <c r="F9" s="50">
        <v>8.2000000000000003E-2</v>
      </c>
      <c r="G9" s="50">
        <v>2</v>
      </c>
      <c r="H9" s="50">
        <v>9.5238095238095237</v>
      </c>
      <c r="I9" s="51">
        <v>1.8636363636363635</v>
      </c>
    </row>
    <row r="10" spans="1:9">
      <c r="A10" s="49">
        <v>56</v>
      </c>
      <c r="B10" s="50" t="s">
        <v>96</v>
      </c>
      <c r="C10" s="50">
        <v>1</v>
      </c>
      <c r="D10" s="50">
        <v>1</v>
      </c>
      <c r="E10" s="50">
        <v>0.25</v>
      </c>
      <c r="F10" s="50">
        <v>0.33100000000000002</v>
      </c>
      <c r="G10" s="50">
        <v>1</v>
      </c>
      <c r="H10" s="50">
        <v>4.7619047619047619</v>
      </c>
      <c r="I10" s="51">
        <v>7.5227272727272725</v>
      </c>
    </row>
    <row r="11" spans="1:9">
      <c r="A11" s="49">
        <v>58</v>
      </c>
      <c r="B11" s="50" t="s">
        <v>97</v>
      </c>
      <c r="C11" s="50">
        <v>66</v>
      </c>
      <c r="D11" s="50">
        <v>0.17</v>
      </c>
      <c r="E11" s="50">
        <v>1</v>
      </c>
      <c r="F11" s="50">
        <v>3.07</v>
      </c>
      <c r="G11" s="50">
        <v>66</v>
      </c>
      <c r="H11" s="50">
        <v>19.047619047619047</v>
      </c>
      <c r="I11" s="51">
        <v>69.772727272727266</v>
      </c>
    </row>
    <row r="12" spans="1:9">
      <c r="A12" s="49">
        <v>67</v>
      </c>
      <c r="B12" s="50" t="s">
        <v>98</v>
      </c>
      <c r="C12" s="50">
        <v>1</v>
      </c>
      <c r="D12" s="50">
        <v>0.5</v>
      </c>
      <c r="E12" s="50">
        <v>0.25</v>
      </c>
      <c r="F12" s="50">
        <v>0.19600000000000001</v>
      </c>
      <c r="G12" s="50">
        <v>1</v>
      </c>
      <c r="H12" s="50">
        <v>4.7619047619047619</v>
      </c>
      <c r="I12" s="51">
        <v>4.4545454545454541</v>
      </c>
    </row>
    <row r="13" spans="1:9">
      <c r="A13" s="49">
        <v>85</v>
      </c>
      <c r="B13" s="50" t="s">
        <v>58</v>
      </c>
      <c r="C13" s="50">
        <v>1</v>
      </c>
      <c r="D13" s="50">
        <v>1</v>
      </c>
      <c r="E13" s="50">
        <v>0.25</v>
      </c>
      <c r="F13" s="50">
        <v>3.1E-2</v>
      </c>
      <c r="G13" s="50">
        <v>1</v>
      </c>
      <c r="H13" s="50">
        <v>4.7619047619047619</v>
      </c>
      <c r="I13" s="51">
        <v>0.70454545454545447</v>
      </c>
    </row>
    <row r="14" spans="1:9">
      <c r="A14" s="49">
        <v>90</v>
      </c>
      <c r="B14" s="50" t="s">
        <v>60</v>
      </c>
      <c r="C14" s="50">
        <v>1</v>
      </c>
      <c r="D14" s="50">
        <v>0.5</v>
      </c>
      <c r="E14" s="50">
        <v>0.25</v>
      </c>
      <c r="F14" s="50">
        <v>0.159</v>
      </c>
      <c r="G14" s="50">
        <v>1</v>
      </c>
      <c r="H14" s="50">
        <v>4.7619047619047619</v>
      </c>
      <c r="I14" s="51">
        <v>3.6136363636363633E-2</v>
      </c>
    </row>
    <row r="15" spans="1:9">
      <c r="A15" s="49">
        <v>127</v>
      </c>
      <c r="B15" s="50" t="s">
        <v>99</v>
      </c>
      <c r="C15" s="50">
        <v>1</v>
      </c>
      <c r="D15" s="50">
        <v>0.8</v>
      </c>
      <c r="E15" s="50">
        <v>0.25</v>
      </c>
      <c r="F15" s="50">
        <v>4.9000000000000002E-2</v>
      </c>
      <c r="G15" s="50">
        <v>1</v>
      </c>
      <c r="H15" s="50">
        <v>4.7619047619047619</v>
      </c>
      <c r="I15" s="51">
        <v>1.1136363636363635</v>
      </c>
    </row>
    <row r="16" spans="1:9">
      <c r="A16" s="49">
        <v>128</v>
      </c>
      <c r="B16" s="50" t="s">
        <v>100</v>
      </c>
      <c r="C16" s="50">
        <v>1</v>
      </c>
      <c r="D16" s="50">
        <v>0.3</v>
      </c>
      <c r="E16" s="50">
        <v>0.25</v>
      </c>
      <c r="F16" s="50">
        <v>4.9000000000000002E-2</v>
      </c>
      <c r="G16" s="50">
        <v>1</v>
      </c>
      <c r="H16" s="50">
        <v>4.7619047619047619</v>
      </c>
      <c r="I16" s="51">
        <v>1.1136363636363635</v>
      </c>
    </row>
    <row r="17" spans="1:9">
      <c r="A17" s="49">
        <v>129</v>
      </c>
      <c r="B17" s="50" t="s">
        <v>101</v>
      </c>
      <c r="C17" s="50">
        <v>2</v>
      </c>
      <c r="D17" s="50">
        <v>0.3</v>
      </c>
      <c r="E17" s="50">
        <v>0.25</v>
      </c>
      <c r="F17" s="50">
        <v>1.2E-2</v>
      </c>
      <c r="G17" s="50">
        <v>2</v>
      </c>
      <c r="H17" s="50">
        <v>4.7619047619047619</v>
      </c>
      <c r="I17" s="51">
        <v>0.27272727272727271</v>
      </c>
    </row>
    <row r="18" spans="1:9" ht="15.75" thickBot="1">
      <c r="A18" s="52"/>
      <c r="B18" s="53"/>
      <c r="C18" s="53">
        <v>100</v>
      </c>
      <c r="D18" s="53"/>
      <c r="E18" s="53">
        <v>5.25</v>
      </c>
      <c r="F18" s="53">
        <v>4.4000000000000004</v>
      </c>
      <c r="G18" s="53">
        <v>100</v>
      </c>
      <c r="H18" s="53">
        <v>100</v>
      </c>
      <c r="I18" s="54">
        <v>100</v>
      </c>
    </row>
    <row r="19" spans="1:9" ht="15.75" thickTop="1"/>
  </sheetData>
  <mergeCells count="1">
    <mergeCell ref="A1:I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62"/>
  <sheetViews>
    <sheetView workbookViewId="0">
      <selection activeCell="D5" sqref="D5"/>
    </sheetView>
  </sheetViews>
  <sheetFormatPr baseColWidth="10" defaultRowHeight="15"/>
  <sheetData>
    <row r="1" spans="1:4">
      <c r="A1">
        <v>1996</v>
      </c>
      <c r="B1" t="s">
        <v>102</v>
      </c>
      <c r="C1" t="s">
        <v>103</v>
      </c>
    </row>
    <row r="2" spans="1:4">
      <c r="A2">
        <v>1997</v>
      </c>
      <c r="B2" t="s">
        <v>102</v>
      </c>
      <c r="C2" t="s">
        <v>104</v>
      </c>
    </row>
    <row r="3" spans="1:4">
      <c r="A3">
        <v>1998</v>
      </c>
      <c r="B3" t="s">
        <v>105</v>
      </c>
      <c r="C3" t="s">
        <v>106</v>
      </c>
    </row>
    <row r="4" spans="1:4">
      <c r="A4">
        <v>1998</v>
      </c>
      <c r="B4" t="s">
        <v>107</v>
      </c>
      <c r="C4" t="s">
        <v>108</v>
      </c>
    </row>
    <row r="5" spans="1:4">
      <c r="A5">
        <v>1998</v>
      </c>
      <c r="B5" t="s">
        <v>109</v>
      </c>
      <c r="C5">
        <v>25</v>
      </c>
    </row>
    <row r="6" spans="1:4" ht="15.75" thickBot="1"/>
    <row r="7" spans="1:4" ht="16.5" thickTop="1" thickBot="1">
      <c r="A7" s="74" t="s">
        <v>110</v>
      </c>
      <c r="B7" s="75"/>
      <c r="C7" s="75"/>
      <c r="D7" s="76"/>
    </row>
    <row r="8" spans="1:4" ht="16.5" thickTop="1" thickBot="1">
      <c r="A8" s="43"/>
      <c r="B8" s="44" t="s">
        <v>111</v>
      </c>
      <c r="C8" s="44" t="s">
        <v>112</v>
      </c>
      <c r="D8" s="45" t="s">
        <v>113</v>
      </c>
    </row>
    <row r="9" spans="1:4" ht="15.75" thickTop="1">
      <c r="A9" s="65" t="s">
        <v>114</v>
      </c>
      <c r="B9" s="4"/>
      <c r="C9" s="4">
        <v>25</v>
      </c>
      <c r="D9" s="5">
        <v>55</v>
      </c>
    </row>
    <row r="10" spans="1:4">
      <c r="A10" s="66" t="s">
        <v>115</v>
      </c>
      <c r="B10" s="7"/>
      <c r="C10" s="7">
        <v>25</v>
      </c>
      <c r="D10" s="8">
        <v>55</v>
      </c>
    </row>
    <row r="11" spans="1:4">
      <c r="A11" s="66" t="s">
        <v>116</v>
      </c>
      <c r="B11" s="7"/>
      <c r="C11" s="7">
        <v>25</v>
      </c>
      <c r="D11" s="8">
        <v>55</v>
      </c>
    </row>
    <row r="12" spans="1:4">
      <c r="A12" s="66" t="s">
        <v>117</v>
      </c>
      <c r="B12" s="7"/>
      <c r="C12" s="7">
        <v>25</v>
      </c>
      <c r="D12" s="8">
        <v>0</v>
      </c>
    </row>
    <row r="13" spans="1:4">
      <c r="A13" s="66" t="s">
        <v>118</v>
      </c>
      <c r="B13" s="7"/>
      <c r="C13" s="7">
        <v>25</v>
      </c>
      <c r="D13" s="8">
        <v>0</v>
      </c>
    </row>
    <row r="14" spans="1:4">
      <c r="A14" s="66" t="s">
        <v>119</v>
      </c>
      <c r="B14" s="7"/>
      <c r="C14" s="7">
        <v>25</v>
      </c>
      <c r="D14" s="8">
        <v>0</v>
      </c>
    </row>
    <row r="15" spans="1:4">
      <c r="A15" s="66" t="s">
        <v>120</v>
      </c>
      <c r="B15" s="7"/>
      <c r="C15" s="7">
        <v>25</v>
      </c>
      <c r="D15" s="8">
        <v>0</v>
      </c>
    </row>
    <row r="16" spans="1:4">
      <c r="A16" s="66" t="s">
        <v>121</v>
      </c>
      <c r="B16" s="7"/>
      <c r="C16" s="7">
        <v>25</v>
      </c>
      <c r="D16" s="8">
        <v>25</v>
      </c>
    </row>
    <row r="17" spans="1:4">
      <c r="A17" s="66" t="s">
        <v>122</v>
      </c>
      <c r="B17" s="7">
        <v>25</v>
      </c>
      <c r="C17" s="7">
        <v>25</v>
      </c>
      <c r="D17" s="8">
        <v>25</v>
      </c>
    </row>
    <row r="18" spans="1:4">
      <c r="A18" s="66" t="s">
        <v>123</v>
      </c>
      <c r="B18" s="7">
        <v>25</v>
      </c>
      <c r="C18" s="7">
        <v>25</v>
      </c>
      <c r="D18" s="8">
        <v>25</v>
      </c>
    </row>
    <row r="19" spans="1:4">
      <c r="A19" s="66" t="s">
        <v>124</v>
      </c>
      <c r="B19" s="7">
        <v>25</v>
      </c>
      <c r="C19" s="7">
        <v>25</v>
      </c>
      <c r="D19" s="8"/>
    </row>
    <row r="20" spans="1:4" ht="15.75" thickBot="1">
      <c r="A20" s="67" t="s">
        <v>125</v>
      </c>
      <c r="B20" s="10">
        <v>25</v>
      </c>
      <c r="C20" s="10">
        <v>45</v>
      </c>
      <c r="D20" s="11"/>
    </row>
    <row r="21" spans="1:4" ht="15.75" thickTop="1"/>
    <row r="23" spans="1:4">
      <c r="A23" t="s">
        <v>126</v>
      </c>
      <c r="B23">
        <v>120</v>
      </c>
    </row>
    <row r="24" spans="1:4">
      <c r="A24" t="s">
        <v>127</v>
      </c>
    </row>
    <row r="25" spans="1:4">
      <c r="A25" t="s">
        <v>128</v>
      </c>
    </row>
    <row r="26" spans="1:4">
      <c r="A26" t="s">
        <v>129</v>
      </c>
    </row>
    <row r="27" spans="1:4">
      <c r="A27" t="s">
        <v>130</v>
      </c>
    </row>
    <row r="28" spans="1:4" ht="15.75" thickBot="1"/>
    <row r="29" spans="1:4" ht="16.5" thickTop="1" thickBot="1">
      <c r="A29" s="74" t="s">
        <v>131</v>
      </c>
      <c r="B29" s="75"/>
      <c r="C29" s="75"/>
      <c r="D29" s="76"/>
    </row>
    <row r="30" spans="1:4" ht="16.5" thickTop="1" thickBot="1">
      <c r="A30" s="68"/>
      <c r="B30" s="69" t="s">
        <v>111</v>
      </c>
      <c r="C30" s="69" t="s">
        <v>112</v>
      </c>
      <c r="D30" s="70" t="s">
        <v>113</v>
      </c>
    </row>
    <row r="31" spans="1:4" ht="15.75" thickTop="1">
      <c r="A31" s="65" t="s">
        <v>114</v>
      </c>
      <c r="B31" s="58"/>
      <c r="C31" s="58">
        <v>120</v>
      </c>
      <c r="D31" s="59">
        <v>124</v>
      </c>
    </row>
    <row r="32" spans="1:4">
      <c r="A32" s="66" t="s">
        <v>115</v>
      </c>
      <c r="B32" s="7"/>
      <c r="C32" s="7">
        <v>120</v>
      </c>
      <c r="D32" s="8">
        <v>124</v>
      </c>
    </row>
    <row r="33" spans="1:4">
      <c r="A33" s="66" t="s">
        <v>116</v>
      </c>
      <c r="B33" s="7"/>
      <c r="C33" s="7">
        <v>120</v>
      </c>
      <c r="D33" s="8">
        <v>124</v>
      </c>
    </row>
    <row r="34" spans="1:4">
      <c r="A34" s="66" t="s">
        <v>117</v>
      </c>
      <c r="B34" s="7">
        <v>120</v>
      </c>
      <c r="C34" s="7">
        <v>120</v>
      </c>
      <c r="D34" s="8">
        <v>124</v>
      </c>
    </row>
    <row r="35" spans="1:4">
      <c r="A35" s="66" t="s">
        <v>118</v>
      </c>
      <c r="B35" s="7">
        <v>120</v>
      </c>
      <c r="C35" s="7">
        <v>120</v>
      </c>
      <c r="D35" s="8">
        <v>0</v>
      </c>
    </row>
    <row r="36" spans="1:4">
      <c r="A36" s="66" t="s">
        <v>119</v>
      </c>
      <c r="B36" s="7">
        <v>120</v>
      </c>
      <c r="C36" s="7">
        <v>120</v>
      </c>
      <c r="D36" s="8">
        <v>0</v>
      </c>
    </row>
    <row r="37" spans="1:4">
      <c r="A37" s="66" t="s">
        <v>120</v>
      </c>
      <c r="B37" s="7">
        <v>120</v>
      </c>
      <c r="C37" s="7">
        <v>120</v>
      </c>
      <c r="D37" s="8">
        <v>0</v>
      </c>
    </row>
    <row r="38" spans="1:4">
      <c r="A38" s="66" t="s">
        <v>121</v>
      </c>
      <c r="B38" s="7">
        <v>120</v>
      </c>
      <c r="C38" s="7">
        <v>120</v>
      </c>
      <c r="D38" s="8">
        <v>41</v>
      </c>
    </row>
    <row r="39" spans="1:4">
      <c r="A39" s="66" t="s">
        <v>122</v>
      </c>
      <c r="B39" s="7">
        <v>120</v>
      </c>
      <c r="C39" s="7">
        <v>120</v>
      </c>
      <c r="D39" s="8">
        <v>41</v>
      </c>
    </row>
    <row r="40" spans="1:4">
      <c r="A40" s="66" t="s">
        <v>123</v>
      </c>
      <c r="B40" s="7">
        <v>120</v>
      </c>
      <c r="C40" s="7">
        <v>120</v>
      </c>
      <c r="D40" s="8">
        <v>41</v>
      </c>
    </row>
    <row r="41" spans="1:4">
      <c r="A41" s="66" t="s">
        <v>124</v>
      </c>
      <c r="B41" s="7">
        <v>120</v>
      </c>
      <c r="C41" s="7">
        <v>120</v>
      </c>
      <c r="D41" s="8"/>
    </row>
    <row r="42" spans="1:4" ht="15.75" thickBot="1">
      <c r="A42" s="67" t="s">
        <v>125</v>
      </c>
      <c r="B42" s="10">
        <v>120</v>
      </c>
      <c r="C42" s="10">
        <v>120</v>
      </c>
      <c r="D42" s="11"/>
    </row>
    <row r="43" spans="1:4" ht="15.75" thickTop="1"/>
    <row r="47" spans="1:4" ht="15.75" thickBot="1"/>
    <row r="48" spans="1:4" ht="16.5" thickTop="1" thickBot="1">
      <c r="A48" s="81" t="s">
        <v>132</v>
      </c>
      <c r="B48" s="82"/>
      <c r="C48" s="82"/>
      <c r="D48" s="83"/>
    </row>
    <row r="49" spans="1:4" ht="16.5" thickTop="1" thickBot="1">
      <c r="A49" s="2"/>
      <c r="B49" s="2" t="s">
        <v>111</v>
      </c>
      <c r="C49" s="2" t="s">
        <v>112</v>
      </c>
      <c r="D49" s="2" t="s">
        <v>113</v>
      </c>
    </row>
    <row r="50" spans="1:4" ht="15.75" thickTop="1">
      <c r="A50" s="71" t="s">
        <v>114</v>
      </c>
      <c r="B50" s="58"/>
      <c r="C50" s="58">
        <v>39</v>
      </c>
      <c r="D50" s="59">
        <v>32</v>
      </c>
    </row>
    <row r="51" spans="1:4">
      <c r="A51" s="72" t="s">
        <v>115</v>
      </c>
      <c r="B51" s="7"/>
      <c r="C51" s="7">
        <v>39</v>
      </c>
      <c r="D51" s="8">
        <v>20</v>
      </c>
    </row>
    <row r="52" spans="1:4">
      <c r="A52" s="72" t="s">
        <v>116</v>
      </c>
      <c r="B52" s="7"/>
      <c r="C52" s="7">
        <v>39</v>
      </c>
      <c r="D52" s="8">
        <v>20</v>
      </c>
    </row>
    <row r="53" spans="1:4">
      <c r="A53" s="72" t="s">
        <v>117</v>
      </c>
      <c r="B53" s="7">
        <v>25</v>
      </c>
      <c r="C53" s="7">
        <v>39</v>
      </c>
      <c r="D53" s="8">
        <v>20</v>
      </c>
    </row>
    <row r="54" spans="1:4">
      <c r="A54" s="72" t="s">
        <v>118</v>
      </c>
      <c r="B54" s="7">
        <v>29</v>
      </c>
      <c r="C54" s="7">
        <v>39</v>
      </c>
      <c r="D54" s="8">
        <v>20</v>
      </c>
    </row>
    <row r="55" spans="1:4">
      <c r="A55" s="72" t="s">
        <v>119</v>
      </c>
      <c r="B55" s="7">
        <v>29</v>
      </c>
      <c r="C55" s="7">
        <v>39</v>
      </c>
      <c r="D55" s="8">
        <v>14</v>
      </c>
    </row>
    <row r="56" spans="1:4">
      <c r="A56" s="72" t="s">
        <v>120</v>
      </c>
      <c r="B56" s="7">
        <v>29</v>
      </c>
      <c r="C56" s="7">
        <v>39</v>
      </c>
      <c r="D56" s="8">
        <v>14</v>
      </c>
    </row>
    <row r="57" spans="1:4">
      <c r="A57" s="72" t="s">
        <v>121</v>
      </c>
      <c r="B57" s="7">
        <v>25</v>
      </c>
      <c r="C57" s="7">
        <v>39</v>
      </c>
      <c r="D57" s="8">
        <v>14</v>
      </c>
    </row>
    <row r="58" spans="1:4">
      <c r="A58" s="72" t="s">
        <v>122</v>
      </c>
      <c r="B58" s="7">
        <v>25</v>
      </c>
      <c r="C58" s="7">
        <v>39</v>
      </c>
      <c r="D58" s="8">
        <v>14</v>
      </c>
    </row>
    <row r="59" spans="1:4">
      <c r="A59" s="72" t="s">
        <v>123</v>
      </c>
      <c r="B59" s="7">
        <v>25</v>
      </c>
      <c r="C59" s="7">
        <v>39</v>
      </c>
      <c r="D59" s="8">
        <v>14</v>
      </c>
    </row>
    <row r="60" spans="1:4">
      <c r="A60" s="72" t="s">
        <v>124</v>
      </c>
      <c r="B60" s="7">
        <v>25</v>
      </c>
      <c r="C60" s="7">
        <v>39</v>
      </c>
      <c r="D60" s="8"/>
    </row>
    <row r="61" spans="1:4" ht="15.75" thickBot="1">
      <c r="A61" s="73" t="s">
        <v>125</v>
      </c>
      <c r="B61" s="10">
        <v>25</v>
      </c>
      <c r="C61" s="10">
        <v>32</v>
      </c>
      <c r="D61" s="11"/>
    </row>
    <row r="62" spans="1:4" ht="15.75" thickTop="1"/>
  </sheetData>
  <mergeCells count="3">
    <mergeCell ref="A7:D7"/>
    <mergeCell ref="A29:D29"/>
    <mergeCell ref="A48:D4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3:E48"/>
  <sheetViews>
    <sheetView workbookViewId="0">
      <selection activeCell="J14" sqref="J14"/>
    </sheetView>
  </sheetViews>
  <sheetFormatPr baseColWidth="10" defaultRowHeight="15"/>
  <sheetData>
    <row r="3" spans="2:5" ht="15.75" thickBot="1"/>
    <row r="4" spans="2:5" ht="16.5" thickTop="1" thickBot="1">
      <c r="B4" s="74" t="s">
        <v>110</v>
      </c>
      <c r="C4" s="75"/>
      <c r="D4" s="75"/>
      <c r="E4" s="76"/>
    </row>
    <row r="5" spans="2:5" ht="16.5" thickTop="1" thickBot="1">
      <c r="B5" s="43"/>
      <c r="C5" s="44" t="s">
        <v>111</v>
      </c>
      <c r="D5" s="44" t="s">
        <v>112</v>
      </c>
      <c r="E5" s="45" t="s">
        <v>113</v>
      </c>
    </row>
    <row r="6" spans="2:5" ht="15.75" thickTop="1">
      <c r="B6" s="65" t="s">
        <v>114</v>
      </c>
      <c r="C6" s="4"/>
      <c r="D6" s="4">
        <v>25</v>
      </c>
      <c r="E6" s="5">
        <v>55</v>
      </c>
    </row>
    <row r="7" spans="2:5">
      <c r="B7" s="66" t="s">
        <v>115</v>
      </c>
      <c r="C7" s="7"/>
      <c r="D7" s="7">
        <v>25</v>
      </c>
      <c r="E7" s="8">
        <v>55</v>
      </c>
    </row>
    <row r="8" spans="2:5">
      <c r="B8" s="66" t="s">
        <v>116</v>
      </c>
      <c r="C8" s="7"/>
      <c r="D8" s="7">
        <v>25</v>
      </c>
      <c r="E8" s="8">
        <v>55</v>
      </c>
    </row>
    <row r="9" spans="2:5">
      <c r="B9" s="66" t="s">
        <v>117</v>
      </c>
      <c r="C9" s="7"/>
      <c r="D9" s="7">
        <v>25</v>
      </c>
      <c r="E9" s="8">
        <v>0</v>
      </c>
    </row>
    <row r="10" spans="2:5">
      <c r="B10" s="66" t="s">
        <v>118</v>
      </c>
      <c r="C10" s="7"/>
      <c r="D10" s="7">
        <v>25</v>
      </c>
      <c r="E10" s="8">
        <v>0</v>
      </c>
    </row>
    <row r="11" spans="2:5">
      <c r="B11" s="66" t="s">
        <v>119</v>
      </c>
      <c r="C11" s="7"/>
      <c r="D11" s="7">
        <v>25</v>
      </c>
      <c r="E11" s="8">
        <v>0</v>
      </c>
    </row>
    <row r="12" spans="2:5">
      <c r="B12" s="66" t="s">
        <v>120</v>
      </c>
      <c r="C12" s="7"/>
      <c r="D12" s="7">
        <v>25</v>
      </c>
      <c r="E12" s="8">
        <v>0</v>
      </c>
    </row>
    <row r="13" spans="2:5">
      <c r="B13" s="66" t="s">
        <v>121</v>
      </c>
      <c r="C13" s="7"/>
      <c r="D13" s="7">
        <v>25</v>
      </c>
      <c r="E13" s="8">
        <v>25</v>
      </c>
    </row>
    <row r="14" spans="2:5">
      <c r="B14" s="66" t="s">
        <v>122</v>
      </c>
      <c r="C14" s="7">
        <v>25</v>
      </c>
      <c r="D14" s="7">
        <v>25</v>
      </c>
      <c r="E14" s="8">
        <v>25</v>
      </c>
    </row>
    <row r="15" spans="2:5">
      <c r="B15" s="66" t="s">
        <v>123</v>
      </c>
      <c r="C15" s="7">
        <v>25</v>
      </c>
      <c r="D15" s="7">
        <v>25</v>
      </c>
      <c r="E15" s="8">
        <v>25</v>
      </c>
    </row>
    <row r="16" spans="2:5">
      <c r="B16" s="66" t="s">
        <v>124</v>
      </c>
      <c r="C16" s="7">
        <v>25</v>
      </c>
      <c r="D16" s="7">
        <v>25</v>
      </c>
      <c r="E16" s="8"/>
    </row>
    <row r="17" spans="2:5" ht="15.75" thickBot="1">
      <c r="B17" s="67" t="s">
        <v>125</v>
      </c>
      <c r="C17" s="10">
        <v>25</v>
      </c>
      <c r="D17" s="10">
        <v>45</v>
      </c>
      <c r="E17" s="11"/>
    </row>
    <row r="18" spans="2:5" ht="16.5" thickTop="1" thickBot="1"/>
    <row r="19" spans="2:5" ht="16.5" thickTop="1" thickBot="1">
      <c r="B19" s="74" t="s">
        <v>131</v>
      </c>
      <c r="C19" s="75"/>
      <c r="D19" s="75"/>
      <c r="E19" s="76"/>
    </row>
    <row r="20" spans="2:5" ht="16.5" thickTop="1" thickBot="1">
      <c r="B20" s="68"/>
      <c r="C20" s="69" t="s">
        <v>111</v>
      </c>
      <c r="D20" s="69" t="s">
        <v>112</v>
      </c>
      <c r="E20" s="70" t="s">
        <v>113</v>
      </c>
    </row>
    <row r="21" spans="2:5" ht="15.75" thickTop="1">
      <c r="B21" s="65" t="s">
        <v>114</v>
      </c>
      <c r="C21" s="58"/>
      <c r="D21" s="58">
        <v>120</v>
      </c>
      <c r="E21" s="59">
        <v>124</v>
      </c>
    </row>
    <row r="22" spans="2:5">
      <c r="B22" s="66" t="s">
        <v>115</v>
      </c>
      <c r="C22" s="7"/>
      <c r="D22" s="7">
        <v>120</v>
      </c>
      <c r="E22" s="8">
        <v>124</v>
      </c>
    </row>
    <row r="23" spans="2:5">
      <c r="B23" s="66" t="s">
        <v>116</v>
      </c>
      <c r="C23" s="7"/>
      <c r="D23" s="7">
        <v>120</v>
      </c>
      <c r="E23" s="8">
        <v>124</v>
      </c>
    </row>
    <row r="24" spans="2:5">
      <c r="B24" s="66" t="s">
        <v>117</v>
      </c>
      <c r="C24" s="7">
        <v>120</v>
      </c>
      <c r="D24" s="7">
        <v>120</v>
      </c>
      <c r="E24" s="8">
        <v>124</v>
      </c>
    </row>
    <row r="25" spans="2:5">
      <c r="B25" s="66" t="s">
        <v>118</v>
      </c>
      <c r="C25" s="7">
        <v>120</v>
      </c>
      <c r="D25" s="7">
        <v>120</v>
      </c>
      <c r="E25" s="8">
        <v>0</v>
      </c>
    </row>
    <row r="26" spans="2:5">
      <c r="B26" s="66" t="s">
        <v>119</v>
      </c>
      <c r="C26" s="7">
        <v>120</v>
      </c>
      <c r="D26" s="7">
        <v>120</v>
      </c>
      <c r="E26" s="8">
        <v>0</v>
      </c>
    </row>
    <row r="27" spans="2:5">
      <c r="B27" s="66" t="s">
        <v>120</v>
      </c>
      <c r="C27" s="7">
        <v>120</v>
      </c>
      <c r="D27" s="7">
        <v>120</v>
      </c>
      <c r="E27" s="8">
        <v>0</v>
      </c>
    </row>
    <row r="28" spans="2:5">
      <c r="B28" s="66" t="s">
        <v>121</v>
      </c>
      <c r="C28" s="7">
        <v>120</v>
      </c>
      <c r="D28" s="7">
        <v>120</v>
      </c>
      <c r="E28" s="8">
        <v>41</v>
      </c>
    </row>
    <row r="29" spans="2:5">
      <c r="B29" s="66" t="s">
        <v>122</v>
      </c>
      <c r="C29" s="7">
        <v>120</v>
      </c>
      <c r="D29" s="7">
        <v>120</v>
      </c>
      <c r="E29" s="8">
        <v>41</v>
      </c>
    </row>
    <row r="30" spans="2:5">
      <c r="B30" s="66" t="s">
        <v>123</v>
      </c>
      <c r="C30" s="7">
        <v>120</v>
      </c>
      <c r="D30" s="7">
        <v>120</v>
      </c>
      <c r="E30" s="8">
        <v>41</v>
      </c>
    </row>
    <row r="31" spans="2:5">
      <c r="B31" s="66" t="s">
        <v>124</v>
      </c>
      <c r="C31" s="7">
        <v>120</v>
      </c>
      <c r="D31" s="7">
        <v>120</v>
      </c>
      <c r="E31" s="8"/>
    </row>
    <row r="32" spans="2:5" ht="15.75" thickBot="1">
      <c r="B32" s="67" t="s">
        <v>125</v>
      </c>
      <c r="C32" s="10">
        <v>120</v>
      </c>
      <c r="D32" s="10">
        <v>120</v>
      </c>
      <c r="E32" s="11"/>
    </row>
    <row r="33" spans="2:5" ht="16.5" thickTop="1" thickBot="1"/>
    <row r="34" spans="2:5" ht="16.5" thickTop="1" thickBot="1">
      <c r="B34" s="81" t="s">
        <v>132</v>
      </c>
      <c r="C34" s="82"/>
      <c r="D34" s="82"/>
      <c r="E34" s="83"/>
    </row>
    <row r="35" spans="2:5" ht="16.5" thickTop="1" thickBot="1">
      <c r="B35" s="2"/>
      <c r="C35" s="2" t="s">
        <v>111</v>
      </c>
      <c r="D35" s="2" t="s">
        <v>112</v>
      </c>
      <c r="E35" s="2" t="s">
        <v>113</v>
      </c>
    </row>
    <row r="36" spans="2:5" ht="15.75" thickTop="1">
      <c r="B36" s="71" t="s">
        <v>114</v>
      </c>
      <c r="C36" s="58"/>
      <c r="D36" s="58">
        <v>39</v>
      </c>
      <c r="E36" s="59">
        <v>32</v>
      </c>
    </row>
    <row r="37" spans="2:5">
      <c r="B37" s="72" t="s">
        <v>115</v>
      </c>
      <c r="C37" s="7"/>
      <c r="D37" s="7">
        <v>39</v>
      </c>
      <c r="E37" s="8">
        <v>20</v>
      </c>
    </row>
    <row r="38" spans="2:5">
      <c r="B38" s="72" t="s">
        <v>116</v>
      </c>
      <c r="C38" s="7"/>
      <c r="D38" s="7">
        <v>39</v>
      </c>
      <c r="E38" s="8">
        <v>20</v>
      </c>
    </row>
    <row r="39" spans="2:5">
      <c r="B39" s="72" t="s">
        <v>117</v>
      </c>
      <c r="C39" s="7">
        <v>25</v>
      </c>
      <c r="D39" s="7">
        <v>39</v>
      </c>
      <c r="E39" s="8">
        <v>20</v>
      </c>
    </row>
    <row r="40" spans="2:5">
      <c r="B40" s="72" t="s">
        <v>118</v>
      </c>
      <c r="C40" s="7">
        <v>29</v>
      </c>
      <c r="D40" s="7">
        <v>39</v>
      </c>
      <c r="E40" s="8">
        <v>20</v>
      </c>
    </row>
    <row r="41" spans="2:5">
      <c r="B41" s="72" t="s">
        <v>119</v>
      </c>
      <c r="C41" s="7">
        <v>29</v>
      </c>
      <c r="D41" s="7">
        <v>39</v>
      </c>
      <c r="E41" s="8">
        <v>14</v>
      </c>
    </row>
    <row r="42" spans="2:5">
      <c r="B42" s="72" t="s">
        <v>120</v>
      </c>
      <c r="C42" s="7">
        <v>29</v>
      </c>
      <c r="D42" s="7">
        <v>39</v>
      </c>
      <c r="E42" s="8">
        <v>14</v>
      </c>
    </row>
    <row r="43" spans="2:5">
      <c r="B43" s="72" t="s">
        <v>121</v>
      </c>
      <c r="C43" s="7">
        <v>25</v>
      </c>
      <c r="D43" s="7">
        <v>39</v>
      </c>
      <c r="E43" s="8">
        <v>14</v>
      </c>
    </row>
    <row r="44" spans="2:5">
      <c r="B44" s="72" t="s">
        <v>122</v>
      </c>
      <c r="C44" s="7">
        <v>25</v>
      </c>
      <c r="D44" s="7">
        <v>39</v>
      </c>
      <c r="E44" s="8">
        <v>14</v>
      </c>
    </row>
    <row r="45" spans="2:5">
      <c r="B45" s="72" t="s">
        <v>123</v>
      </c>
      <c r="C45" s="7">
        <v>25</v>
      </c>
      <c r="D45" s="7">
        <v>39</v>
      </c>
      <c r="E45" s="8">
        <v>14</v>
      </c>
    </row>
    <row r="46" spans="2:5">
      <c r="B46" s="72" t="s">
        <v>124</v>
      </c>
      <c r="C46" s="7">
        <v>25</v>
      </c>
      <c r="D46" s="7">
        <v>39</v>
      </c>
      <c r="E46" s="8"/>
    </row>
    <row r="47" spans="2:5" ht="15.75" thickBot="1">
      <c r="B47" s="73" t="s">
        <v>125</v>
      </c>
      <c r="C47" s="10">
        <v>25</v>
      </c>
      <c r="D47" s="10">
        <v>32</v>
      </c>
      <c r="E47" s="11"/>
    </row>
    <row r="48" spans="2:5" ht="15.75" thickTop="1"/>
  </sheetData>
  <mergeCells count="3">
    <mergeCell ref="B4:E4"/>
    <mergeCell ref="B19:E19"/>
    <mergeCell ref="B34:E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 de citar</vt:lpstr>
      <vt:lpstr>ARBOLHUBCHE_GRAFICA</vt:lpstr>
      <vt:lpstr>ARBOLHUBCHE_DATOS</vt:lpstr>
      <vt:lpstr>ARBOLMONTEALTO_GRAFICA</vt:lpstr>
      <vt:lpstr>ARBOLMONTEALTO_DATOS</vt:lpstr>
      <vt:lpstr>ARBUSHUBCHEPREVIO_Grafica</vt:lpstr>
      <vt:lpstr>ARBUS40Prev</vt:lpstr>
      <vt:lpstr>ARBUSTOMONTEALTO_Grafica</vt:lpstr>
      <vt:lpstr>ARBUSTOMONTEALTO_Datos</vt:lpstr>
      <vt:lpstr>ANALISIS BROMATOLOGICO</vt:lpstr>
      <vt:lpstr>HIERBAHUBCHE_Grafica</vt:lpstr>
      <vt:lpstr>HIERBAHUBCHE_Datos</vt:lpstr>
      <vt:lpstr>Reses_año</vt:lpstr>
      <vt:lpstr>Reses_año2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2011-06-20T15:31:44Z</dcterms:modified>
</cp:coreProperties>
</file>